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4E024BE7-3EF7-4B64-8BE9-9935A33688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ecifikaci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1" l="1"/>
  <c r="H38" i="1"/>
  <c r="F38" i="1"/>
  <c r="E38" i="1"/>
  <c r="D38" i="1"/>
  <c r="C38" i="1"/>
  <c r="J37" i="1"/>
  <c r="G37" i="1"/>
  <c r="K37" i="1" s="1"/>
  <c r="J36" i="1"/>
  <c r="G36" i="1"/>
  <c r="K36" i="1" s="1"/>
  <c r="J35" i="1"/>
  <c r="G35" i="1"/>
  <c r="K35" i="1" s="1"/>
  <c r="J34" i="1"/>
  <c r="K34" i="1" s="1"/>
  <c r="G34" i="1"/>
  <c r="J33" i="1"/>
  <c r="K33" i="1" s="1"/>
  <c r="G33" i="1"/>
  <c r="J32" i="1"/>
  <c r="G32" i="1"/>
  <c r="K32" i="1" s="1"/>
  <c r="K31" i="1"/>
  <c r="J31" i="1"/>
  <c r="G31" i="1"/>
  <c r="K30" i="1"/>
  <c r="J30" i="1"/>
  <c r="G30" i="1"/>
  <c r="J29" i="1"/>
  <c r="G29" i="1"/>
  <c r="K29" i="1" s="1"/>
  <c r="J28" i="1"/>
  <c r="G28" i="1"/>
  <c r="K28" i="1" s="1"/>
  <c r="J27" i="1"/>
  <c r="G27" i="1"/>
  <c r="K27" i="1" s="1"/>
  <c r="J26" i="1"/>
  <c r="K26" i="1" s="1"/>
  <c r="G26" i="1"/>
  <c r="J25" i="1"/>
  <c r="K25" i="1" s="1"/>
  <c r="G25" i="1"/>
  <c r="J24" i="1"/>
  <c r="G24" i="1"/>
  <c r="K24" i="1" s="1"/>
  <c r="K23" i="1"/>
  <c r="J23" i="1"/>
  <c r="G23" i="1"/>
  <c r="K22" i="1"/>
  <c r="J22" i="1"/>
  <c r="G22" i="1"/>
  <c r="J21" i="1"/>
  <c r="G21" i="1"/>
  <c r="K21" i="1" s="1"/>
  <c r="J20" i="1"/>
  <c r="G20" i="1"/>
  <c r="K20" i="1" s="1"/>
  <c r="J19" i="1"/>
  <c r="G19" i="1"/>
  <c r="K19" i="1" s="1"/>
  <c r="J18" i="1"/>
  <c r="K18" i="1" s="1"/>
  <c r="G18" i="1"/>
  <c r="J17" i="1"/>
  <c r="K17" i="1" s="1"/>
  <c r="G17" i="1"/>
  <c r="J16" i="1"/>
  <c r="G16" i="1"/>
  <c r="K16" i="1" s="1"/>
  <c r="K15" i="1"/>
  <c r="J15" i="1"/>
  <c r="G15" i="1"/>
  <c r="K14" i="1"/>
  <c r="J14" i="1"/>
  <c r="G14" i="1"/>
  <c r="J13" i="1"/>
  <c r="G13" i="1"/>
  <c r="K13" i="1" s="1"/>
  <c r="J12" i="1"/>
  <c r="G12" i="1"/>
  <c r="K12" i="1" s="1"/>
  <c r="J11" i="1"/>
  <c r="G11" i="1"/>
  <c r="K11" i="1" s="1"/>
  <c r="J10" i="1"/>
  <c r="K10" i="1" s="1"/>
  <c r="G10" i="1"/>
  <c r="J9" i="1"/>
  <c r="K9" i="1" s="1"/>
  <c r="G9" i="1"/>
  <c r="J8" i="1"/>
  <c r="G8" i="1"/>
  <c r="K8" i="1" s="1"/>
  <c r="K7" i="1"/>
  <c r="J7" i="1"/>
  <c r="G7" i="1"/>
  <c r="K6" i="1"/>
  <c r="J6" i="1"/>
  <c r="G6" i="1"/>
  <c r="J5" i="1"/>
  <c r="J38" i="1" s="1"/>
  <c r="G5" i="1"/>
  <c r="G38" i="1" s="1"/>
  <c r="K4" i="1"/>
  <c r="J4" i="1"/>
  <c r="K5" i="1" l="1"/>
  <c r="K38" i="1" s="1"/>
  <c r="K41" i="1" l="1"/>
  <c r="K42" i="1" s="1"/>
  <c r="K43" i="1" l="1"/>
  <c r="K44" i="1" s="1"/>
</calcChain>
</file>

<file path=xl/sharedStrings.xml><?xml version="1.0" encoding="utf-8"?>
<sst xmlns="http://schemas.openxmlformats.org/spreadsheetml/2006/main" count="69" uniqueCount="39">
  <si>
    <t>1c</t>
  </si>
  <si>
    <t>1d</t>
  </si>
  <si>
    <t>1e</t>
  </si>
  <si>
    <t>1f</t>
  </si>
  <si>
    <t>2a</t>
  </si>
  <si>
    <t>2b</t>
  </si>
  <si>
    <t>2d</t>
  </si>
  <si>
    <t>POPOVAČKE BOLNIČKE ŠUME</t>
  </si>
  <si>
    <t>Odjel/odsjek</t>
  </si>
  <si>
    <t>Bruto masa</t>
  </si>
  <si>
    <t>Neto masa</t>
  </si>
  <si>
    <t>Vrsta drveća</t>
  </si>
  <si>
    <t>Oblovina</t>
  </si>
  <si>
    <t>Višemetrica</t>
  </si>
  <si>
    <t>Bagrem</t>
  </si>
  <si>
    <t>EUR/m3</t>
  </si>
  <si>
    <t>Kitnjak</t>
  </si>
  <si>
    <t>P. jasen</t>
  </si>
  <si>
    <t>181,97</t>
  </si>
  <si>
    <t>O. grab</t>
  </si>
  <si>
    <t>Trešnja</t>
  </si>
  <si>
    <t>OTB</t>
  </si>
  <si>
    <t>Lipa sp.</t>
  </si>
  <si>
    <t>OMB</t>
  </si>
  <si>
    <t>O. bukva</t>
  </si>
  <si>
    <t>UKUPNO</t>
  </si>
  <si>
    <t>81,93</t>
  </si>
  <si>
    <t>Početni iznos bez PDV</t>
  </si>
  <si>
    <t>Oblovina bez PDV</t>
  </si>
  <si>
    <t>Višemetrica bez PDV</t>
  </si>
  <si>
    <t>Uvećanje početne vrijednosti  u %*</t>
  </si>
  <si>
    <t>Uvećanje početne cijene u eurima</t>
  </si>
  <si>
    <t>Ukupna ponuđena vrijednost bez PDV</t>
  </si>
  <si>
    <t>PDV</t>
  </si>
  <si>
    <t xml:space="preserve">Ukupna ponuđena vrijednost s PDV </t>
  </si>
  <si>
    <r>
      <t>m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</si>
  <si>
    <t>Cijena bez PDV</t>
  </si>
  <si>
    <t>Napomena: stvarne količine utvrditi će djelatnici Šumarije Popovača.</t>
  </si>
  <si>
    <t xml:space="preserve">*Potrebno je upisati % uvećanja. Formule su ugrađene i iznosi će biti izračunati. Izračunati iznos potrebno je upisati u Obrazac Ponudbeni list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</si>
</sst>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4" fontId="0" fillId="0" borderId="1" xfId="0" applyNumberFormat="1" applyBorder="1" applyAlignment="1">
      <alignment horizontal="right"/>
    </xf>
    <xf numFmtId="4" fontId="0" fillId="4" borderId="1" xfId="0" applyNumberFormat="1" applyFill="1" applyBorder="1" applyAlignment="1">
      <alignment horizontal="right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4" fontId="1" fillId="0" borderId="0" xfId="0" applyNumberFormat="1" applyFont="1" applyAlignment="1">
      <alignment horizontal="right"/>
    </xf>
    <xf numFmtId="4" fontId="1" fillId="5" borderId="0" xfId="0" applyNumberFormat="1" applyFont="1" applyFill="1"/>
    <xf numFmtId="0" fontId="1" fillId="4" borderId="0" xfId="0" applyFont="1" applyFill="1" applyAlignment="1">
      <alignment horizontal="center"/>
    </xf>
    <xf numFmtId="4" fontId="1" fillId="4" borderId="0" xfId="0" applyNumberFormat="1" applyFont="1" applyFill="1" applyAlignment="1">
      <alignment horizontal="center"/>
    </xf>
    <xf numFmtId="0" fontId="0" fillId="2" borderId="5" xfId="0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0" fillId="0" borderId="0" xfId="0" applyAlignment="1">
      <alignment horizontal="left"/>
    </xf>
    <xf numFmtId="0" fontId="0" fillId="5" borderId="0" xfId="0" applyFill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7"/>
  <sheetViews>
    <sheetView tabSelected="1" topLeftCell="A25" workbookViewId="0">
      <selection activeCell="K40" sqref="K40"/>
    </sheetView>
  </sheetViews>
  <sheetFormatPr defaultRowHeight="15" x14ac:dyDescent="0.25"/>
  <cols>
    <col min="1" max="2" width="13" style="1" customWidth="1"/>
    <col min="3" max="3" width="12" style="1" customWidth="1"/>
    <col min="4" max="4" width="11.28515625" style="1" customWidth="1"/>
    <col min="5" max="6" width="10.42578125" style="1" customWidth="1"/>
    <col min="7" max="7" width="12.5703125" style="1" customWidth="1"/>
    <col min="8" max="8" width="11.7109375" style="1" customWidth="1"/>
    <col min="9" max="9" width="12.5703125" style="1" customWidth="1"/>
    <col min="10" max="10" width="14.42578125" style="1" customWidth="1"/>
    <col min="11" max="11" width="21" style="1" customWidth="1"/>
  </cols>
  <sheetData>
    <row r="1" spans="1:11" x14ac:dyDescent="0.25">
      <c r="A1" s="17" t="s">
        <v>7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30" x14ac:dyDescent="0.25">
      <c r="A2" s="18" t="s">
        <v>8</v>
      </c>
      <c r="B2" s="18" t="s">
        <v>11</v>
      </c>
      <c r="C2" s="8" t="s">
        <v>9</v>
      </c>
      <c r="D2" s="8" t="s">
        <v>10</v>
      </c>
      <c r="E2" s="8" t="s">
        <v>12</v>
      </c>
      <c r="F2" s="7" t="s">
        <v>36</v>
      </c>
      <c r="G2" s="19" t="s">
        <v>28</v>
      </c>
      <c r="H2" s="8" t="s">
        <v>13</v>
      </c>
      <c r="I2" s="7" t="s">
        <v>36</v>
      </c>
      <c r="J2" s="19" t="s">
        <v>29</v>
      </c>
      <c r="K2" s="19" t="s">
        <v>27</v>
      </c>
    </row>
    <row r="3" spans="1:11" ht="17.25" x14ac:dyDescent="0.25">
      <c r="A3" s="18"/>
      <c r="B3" s="18"/>
      <c r="C3" s="8" t="s">
        <v>35</v>
      </c>
      <c r="D3" s="8" t="s">
        <v>35</v>
      </c>
      <c r="E3" s="8" t="s">
        <v>35</v>
      </c>
      <c r="F3" s="8" t="s">
        <v>15</v>
      </c>
      <c r="G3" s="20"/>
      <c r="H3" s="8" t="s">
        <v>35</v>
      </c>
      <c r="I3" s="8" t="s">
        <v>15</v>
      </c>
      <c r="J3" s="20"/>
      <c r="K3" s="20"/>
    </row>
    <row r="4" spans="1:11" x14ac:dyDescent="0.25">
      <c r="A4" s="4" t="s">
        <v>0</v>
      </c>
      <c r="B4" s="2" t="s">
        <v>14</v>
      </c>
      <c r="C4" s="5">
        <v>5.58</v>
      </c>
      <c r="D4" s="5">
        <v>4.74</v>
      </c>
      <c r="E4" s="5">
        <v>0</v>
      </c>
      <c r="F4" s="6">
        <v>0</v>
      </c>
      <c r="G4" s="6">
        <v>0</v>
      </c>
      <c r="H4" s="6">
        <v>4.74</v>
      </c>
      <c r="I4" s="6">
        <v>23</v>
      </c>
      <c r="J4" s="6">
        <f>H4*I4</f>
        <v>109.02000000000001</v>
      </c>
      <c r="K4" s="5">
        <f>G4+J4</f>
        <v>109.02000000000001</v>
      </c>
    </row>
    <row r="5" spans="1:11" x14ac:dyDescent="0.25">
      <c r="A5" s="24" t="s">
        <v>1</v>
      </c>
      <c r="B5" s="2" t="s">
        <v>16</v>
      </c>
      <c r="C5" s="5">
        <v>214.08</v>
      </c>
      <c r="D5" s="5" t="s">
        <v>18</v>
      </c>
      <c r="E5" s="5">
        <v>72.790000000000006</v>
      </c>
      <c r="F5" s="6">
        <v>140</v>
      </c>
      <c r="G5" s="6">
        <f>E5*F5</f>
        <v>10190.6</v>
      </c>
      <c r="H5" s="6">
        <v>109.18</v>
      </c>
      <c r="I5" s="6">
        <v>18</v>
      </c>
      <c r="J5" s="6">
        <f t="shared" ref="J5:J37" si="0">H5*I5</f>
        <v>1965.2400000000002</v>
      </c>
      <c r="K5" s="5">
        <f t="shared" ref="K5:K37" si="1">G5+J5</f>
        <v>12155.84</v>
      </c>
    </row>
    <row r="6" spans="1:11" x14ac:dyDescent="0.25">
      <c r="A6" s="24"/>
      <c r="B6" s="2" t="s">
        <v>17</v>
      </c>
      <c r="C6" s="5">
        <v>181.25</v>
      </c>
      <c r="D6" s="5">
        <v>154.06</v>
      </c>
      <c r="E6" s="5">
        <v>61.62</v>
      </c>
      <c r="F6" s="6">
        <v>60</v>
      </c>
      <c r="G6" s="6">
        <f t="shared" ref="G6:G37" si="2">E6*F6</f>
        <v>3697.2</v>
      </c>
      <c r="H6" s="6">
        <v>92.44</v>
      </c>
      <c r="I6" s="6">
        <v>18</v>
      </c>
      <c r="J6" s="6">
        <f t="shared" si="0"/>
        <v>1663.92</v>
      </c>
      <c r="K6" s="5">
        <f t="shared" si="1"/>
        <v>5361.12</v>
      </c>
    </row>
    <row r="7" spans="1:11" x14ac:dyDescent="0.25">
      <c r="A7" s="24"/>
      <c r="B7" s="2" t="s">
        <v>19</v>
      </c>
      <c r="C7" s="5">
        <v>68.28</v>
      </c>
      <c r="D7" s="5">
        <v>58.04</v>
      </c>
      <c r="E7" s="5">
        <v>18.04</v>
      </c>
      <c r="F7" s="6">
        <v>30</v>
      </c>
      <c r="G7" s="6">
        <f t="shared" si="2"/>
        <v>541.19999999999993</v>
      </c>
      <c r="H7" s="6">
        <v>40</v>
      </c>
      <c r="I7" s="6">
        <v>25</v>
      </c>
      <c r="J7" s="6">
        <f t="shared" si="0"/>
        <v>1000</v>
      </c>
      <c r="K7" s="5">
        <f t="shared" si="1"/>
        <v>1541.1999999999998</v>
      </c>
    </row>
    <row r="8" spans="1:11" x14ac:dyDescent="0.25">
      <c r="A8" s="24"/>
      <c r="B8" s="2" t="s">
        <v>14</v>
      </c>
      <c r="C8" s="5">
        <v>794.11</v>
      </c>
      <c r="D8" s="5">
        <v>674.99</v>
      </c>
      <c r="E8" s="5">
        <v>255</v>
      </c>
      <c r="F8" s="6">
        <v>23</v>
      </c>
      <c r="G8" s="6">
        <f t="shared" si="2"/>
        <v>5865</v>
      </c>
      <c r="H8" s="6">
        <v>419.99</v>
      </c>
      <c r="I8" s="6">
        <v>23</v>
      </c>
      <c r="J8" s="6">
        <f t="shared" si="0"/>
        <v>9659.77</v>
      </c>
      <c r="K8" s="5">
        <f t="shared" si="1"/>
        <v>15524.77</v>
      </c>
    </row>
    <row r="9" spans="1:11" x14ac:dyDescent="0.25">
      <c r="A9" s="24"/>
      <c r="B9" s="2" t="s">
        <v>20</v>
      </c>
      <c r="C9" s="5">
        <v>26.06</v>
      </c>
      <c r="D9" s="5">
        <v>22.15</v>
      </c>
      <c r="E9" s="5">
        <v>10</v>
      </c>
      <c r="F9" s="6">
        <v>34</v>
      </c>
      <c r="G9" s="6">
        <f t="shared" si="2"/>
        <v>340</v>
      </c>
      <c r="H9" s="6">
        <v>12.15</v>
      </c>
      <c r="I9" s="6">
        <v>18</v>
      </c>
      <c r="J9" s="6">
        <f t="shared" si="0"/>
        <v>218.70000000000002</v>
      </c>
      <c r="K9" s="5">
        <f t="shared" si="1"/>
        <v>558.70000000000005</v>
      </c>
    </row>
    <row r="10" spans="1:11" x14ac:dyDescent="0.25">
      <c r="A10" s="24"/>
      <c r="B10" s="2" t="s">
        <v>21</v>
      </c>
      <c r="C10" s="5">
        <v>93.05</v>
      </c>
      <c r="D10" s="5">
        <v>79.09</v>
      </c>
      <c r="E10" s="5">
        <v>8</v>
      </c>
      <c r="F10" s="6">
        <v>28</v>
      </c>
      <c r="G10" s="6">
        <f t="shared" si="2"/>
        <v>224</v>
      </c>
      <c r="H10" s="6">
        <v>71.09</v>
      </c>
      <c r="I10" s="6">
        <v>18</v>
      </c>
      <c r="J10" s="6">
        <f t="shared" si="0"/>
        <v>1279.6200000000001</v>
      </c>
      <c r="K10" s="5">
        <f t="shared" si="1"/>
        <v>1503.6200000000001</v>
      </c>
    </row>
    <row r="11" spans="1:11" x14ac:dyDescent="0.25">
      <c r="A11" s="24"/>
      <c r="B11" s="2" t="s">
        <v>22</v>
      </c>
      <c r="C11" s="5">
        <v>141.55000000000001</v>
      </c>
      <c r="D11" s="5">
        <v>120.32</v>
      </c>
      <c r="E11" s="5">
        <v>48.13</v>
      </c>
      <c r="F11" s="6">
        <v>40</v>
      </c>
      <c r="G11" s="6">
        <f t="shared" si="2"/>
        <v>1925.2</v>
      </c>
      <c r="H11" s="6">
        <v>72.19</v>
      </c>
      <c r="I11" s="6">
        <v>15</v>
      </c>
      <c r="J11" s="6">
        <f t="shared" si="0"/>
        <v>1082.8499999999999</v>
      </c>
      <c r="K11" s="5">
        <f t="shared" si="1"/>
        <v>3008.05</v>
      </c>
    </row>
    <row r="12" spans="1:11" x14ac:dyDescent="0.25">
      <c r="A12" s="24"/>
      <c r="B12" s="2" t="s">
        <v>23</v>
      </c>
      <c r="C12" s="5">
        <v>9.67</v>
      </c>
      <c r="D12" s="5">
        <v>8.2100000000000009</v>
      </c>
      <c r="E12" s="5">
        <v>2</v>
      </c>
      <c r="F12" s="6">
        <v>13</v>
      </c>
      <c r="G12" s="6">
        <f t="shared" si="2"/>
        <v>26</v>
      </c>
      <c r="H12" s="6">
        <v>6.21</v>
      </c>
      <c r="I12" s="6">
        <v>15</v>
      </c>
      <c r="J12" s="6">
        <f t="shared" si="0"/>
        <v>93.15</v>
      </c>
      <c r="K12" s="5">
        <f t="shared" si="1"/>
        <v>119.15</v>
      </c>
    </row>
    <row r="13" spans="1:11" x14ac:dyDescent="0.25">
      <c r="A13" s="24" t="s">
        <v>2</v>
      </c>
      <c r="B13" s="2" t="s">
        <v>16</v>
      </c>
      <c r="C13" s="5">
        <v>5.79</v>
      </c>
      <c r="D13" s="5">
        <v>4.92</v>
      </c>
      <c r="E13" s="5">
        <v>3</v>
      </c>
      <c r="F13" s="6">
        <v>180</v>
      </c>
      <c r="G13" s="6">
        <f t="shared" si="2"/>
        <v>540</v>
      </c>
      <c r="H13" s="6">
        <v>1.92</v>
      </c>
      <c r="I13" s="6">
        <v>18</v>
      </c>
      <c r="J13" s="6">
        <f t="shared" si="0"/>
        <v>34.56</v>
      </c>
      <c r="K13" s="5">
        <f t="shared" si="1"/>
        <v>574.55999999999995</v>
      </c>
    </row>
    <row r="14" spans="1:11" x14ac:dyDescent="0.25">
      <c r="A14" s="24"/>
      <c r="B14" s="2" t="s">
        <v>17</v>
      </c>
      <c r="C14" s="5">
        <v>38.340000000000003</v>
      </c>
      <c r="D14" s="5">
        <v>32.590000000000003</v>
      </c>
      <c r="E14" s="5">
        <v>13.04</v>
      </c>
      <c r="F14" s="6">
        <v>93</v>
      </c>
      <c r="G14" s="6">
        <f t="shared" si="2"/>
        <v>1212.72</v>
      </c>
      <c r="H14" s="6">
        <v>19.55</v>
      </c>
      <c r="I14" s="6">
        <v>18</v>
      </c>
      <c r="J14" s="6">
        <f t="shared" si="0"/>
        <v>351.90000000000003</v>
      </c>
      <c r="K14" s="5">
        <f t="shared" si="1"/>
        <v>1564.6200000000001</v>
      </c>
    </row>
    <row r="15" spans="1:11" x14ac:dyDescent="0.25">
      <c r="A15" s="24"/>
      <c r="B15" s="2" t="s">
        <v>22</v>
      </c>
      <c r="C15" s="5">
        <v>51.78</v>
      </c>
      <c r="D15" s="5">
        <v>44.01</v>
      </c>
      <c r="E15" s="5">
        <v>20</v>
      </c>
      <c r="F15" s="6">
        <v>46</v>
      </c>
      <c r="G15" s="6">
        <f t="shared" si="2"/>
        <v>920</v>
      </c>
      <c r="H15" s="6">
        <v>24.01</v>
      </c>
      <c r="I15" s="6">
        <v>15</v>
      </c>
      <c r="J15" s="6">
        <f t="shared" si="0"/>
        <v>360.15000000000003</v>
      </c>
      <c r="K15" s="5">
        <f t="shared" si="1"/>
        <v>1280.1500000000001</v>
      </c>
    </row>
    <row r="16" spans="1:11" x14ac:dyDescent="0.25">
      <c r="A16" s="25" t="s">
        <v>3</v>
      </c>
      <c r="B16" s="2" t="s">
        <v>16</v>
      </c>
      <c r="C16" s="5">
        <v>32.549999999999997</v>
      </c>
      <c r="D16" s="5">
        <v>27.68</v>
      </c>
      <c r="E16" s="5">
        <v>11.07</v>
      </c>
      <c r="F16" s="6">
        <v>140</v>
      </c>
      <c r="G16" s="6">
        <f t="shared" si="2"/>
        <v>1549.8</v>
      </c>
      <c r="H16" s="6">
        <v>16.61</v>
      </c>
      <c r="I16" s="6">
        <v>18</v>
      </c>
      <c r="J16" s="6">
        <f t="shared" si="0"/>
        <v>298.98</v>
      </c>
      <c r="K16" s="5">
        <f t="shared" si="1"/>
        <v>1848.78</v>
      </c>
    </row>
    <row r="17" spans="1:11" x14ac:dyDescent="0.25">
      <c r="A17" s="26"/>
      <c r="B17" s="2" t="s">
        <v>24</v>
      </c>
      <c r="C17" s="5">
        <v>146.99</v>
      </c>
      <c r="D17" s="5">
        <v>124.94</v>
      </c>
      <c r="E17" s="5">
        <v>49.98</v>
      </c>
      <c r="F17" s="6">
        <v>140</v>
      </c>
      <c r="G17" s="6">
        <f t="shared" si="2"/>
        <v>6997.2</v>
      </c>
      <c r="H17" s="6">
        <v>74.959999999999994</v>
      </c>
      <c r="I17" s="6">
        <v>18</v>
      </c>
      <c r="J17" s="6">
        <f t="shared" si="0"/>
        <v>1349.28</v>
      </c>
      <c r="K17" s="5">
        <f t="shared" si="1"/>
        <v>8346.48</v>
      </c>
    </row>
    <row r="18" spans="1:11" x14ac:dyDescent="0.25">
      <c r="A18" s="26"/>
      <c r="B18" s="2" t="s">
        <v>17</v>
      </c>
      <c r="C18" s="5">
        <v>3.97</v>
      </c>
      <c r="D18" s="5">
        <v>3.37</v>
      </c>
      <c r="E18" s="5">
        <v>1</v>
      </c>
      <c r="F18" s="6">
        <v>60</v>
      </c>
      <c r="G18" s="6">
        <f t="shared" si="2"/>
        <v>60</v>
      </c>
      <c r="H18" s="6">
        <v>2.73</v>
      </c>
      <c r="I18" s="6">
        <v>18</v>
      </c>
      <c r="J18" s="6">
        <f t="shared" si="0"/>
        <v>49.14</v>
      </c>
      <c r="K18" s="5">
        <f t="shared" si="1"/>
        <v>109.14</v>
      </c>
    </row>
    <row r="19" spans="1:11" x14ac:dyDescent="0.25">
      <c r="A19" s="26"/>
      <c r="B19" s="2" t="s">
        <v>19</v>
      </c>
      <c r="C19" s="5">
        <v>34.049999999999997</v>
      </c>
      <c r="D19" s="5">
        <v>28.94</v>
      </c>
      <c r="E19" s="5">
        <v>10</v>
      </c>
      <c r="F19" s="6">
        <v>38</v>
      </c>
      <c r="G19" s="6">
        <f t="shared" si="2"/>
        <v>380</v>
      </c>
      <c r="H19" s="6">
        <v>18.940000000000001</v>
      </c>
      <c r="I19" s="6">
        <v>26</v>
      </c>
      <c r="J19" s="6">
        <f t="shared" si="0"/>
        <v>492.44000000000005</v>
      </c>
      <c r="K19" s="5">
        <f t="shared" si="1"/>
        <v>872.44</v>
      </c>
    </row>
    <row r="20" spans="1:11" x14ac:dyDescent="0.25">
      <c r="A20" s="26"/>
      <c r="B20" s="2" t="s">
        <v>20</v>
      </c>
      <c r="C20" s="5">
        <v>9.6300000000000008</v>
      </c>
      <c r="D20" s="5">
        <v>8.19</v>
      </c>
      <c r="E20" s="5">
        <v>4</v>
      </c>
      <c r="F20" s="6">
        <v>50</v>
      </c>
      <c r="G20" s="6">
        <f t="shared" si="2"/>
        <v>200</v>
      </c>
      <c r="H20" s="6">
        <v>4.1900000000000004</v>
      </c>
      <c r="I20" s="6">
        <v>18</v>
      </c>
      <c r="J20" s="6">
        <f t="shared" si="0"/>
        <v>75.42</v>
      </c>
      <c r="K20" s="5">
        <f t="shared" si="1"/>
        <v>275.42</v>
      </c>
    </row>
    <row r="21" spans="1:11" x14ac:dyDescent="0.25">
      <c r="A21" s="26"/>
      <c r="B21" s="2" t="s">
        <v>21</v>
      </c>
      <c r="C21" s="5">
        <v>4.8600000000000003</v>
      </c>
      <c r="D21" s="5">
        <v>4.13</v>
      </c>
      <c r="E21" s="5">
        <v>0</v>
      </c>
      <c r="F21" s="6">
        <v>0</v>
      </c>
      <c r="G21" s="6">
        <f t="shared" si="2"/>
        <v>0</v>
      </c>
      <c r="H21" s="6">
        <v>4.13</v>
      </c>
      <c r="I21" s="6">
        <v>18</v>
      </c>
      <c r="J21" s="6">
        <f t="shared" si="0"/>
        <v>74.34</v>
      </c>
      <c r="K21" s="5">
        <f t="shared" si="1"/>
        <v>74.34</v>
      </c>
    </row>
    <row r="22" spans="1:11" x14ac:dyDescent="0.25">
      <c r="A22" s="27"/>
      <c r="B22" s="2" t="s">
        <v>22</v>
      </c>
      <c r="C22" s="5">
        <v>41.1</v>
      </c>
      <c r="D22" s="5">
        <v>34.94</v>
      </c>
      <c r="E22" s="5">
        <v>13.98</v>
      </c>
      <c r="F22" s="6">
        <v>40</v>
      </c>
      <c r="G22" s="6">
        <f t="shared" si="2"/>
        <v>559.20000000000005</v>
      </c>
      <c r="H22" s="6">
        <v>20.96</v>
      </c>
      <c r="I22" s="6">
        <v>15</v>
      </c>
      <c r="J22" s="6">
        <f t="shared" si="0"/>
        <v>314.40000000000003</v>
      </c>
      <c r="K22" s="5">
        <f t="shared" si="1"/>
        <v>873.60000000000014</v>
      </c>
    </row>
    <row r="23" spans="1:11" x14ac:dyDescent="0.25">
      <c r="A23" s="24" t="s">
        <v>4</v>
      </c>
      <c r="B23" s="2" t="s">
        <v>16</v>
      </c>
      <c r="C23" s="5">
        <v>46.39</v>
      </c>
      <c r="D23" s="5">
        <v>39.43</v>
      </c>
      <c r="E23" s="5">
        <v>15.77</v>
      </c>
      <c r="F23" s="6">
        <v>180</v>
      </c>
      <c r="G23" s="6">
        <f t="shared" si="2"/>
        <v>2838.6</v>
      </c>
      <c r="H23" s="6">
        <v>23.66</v>
      </c>
      <c r="I23" s="6">
        <v>18</v>
      </c>
      <c r="J23" s="6">
        <f t="shared" si="0"/>
        <v>425.88</v>
      </c>
      <c r="K23" s="5">
        <f t="shared" si="1"/>
        <v>3264.48</v>
      </c>
    </row>
    <row r="24" spans="1:11" x14ac:dyDescent="0.25">
      <c r="A24" s="24"/>
      <c r="B24" s="2" t="s">
        <v>24</v>
      </c>
      <c r="C24" s="5">
        <v>22.49</v>
      </c>
      <c r="D24" s="5">
        <v>19.12</v>
      </c>
      <c r="E24" s="5">
        <v>7.65</v>
      </c>
      <c r="F24" s="6">
        <v>53</v>
      </c>
      <c r="G24" s="6">
        <f t="shared" si="2"/>
        <v>405.45000000000005</v>
      </c>
      <c r="H24" s="6">
        <v>11.47</v>
      </c>
      <c r="I24" s="6">
        <v>18</v>
      </c>
      <c r="J24" s="6">
        <f t="shared" si="0"/>
        <v>206.46</v>
      </c>
      <c r="K24" s="5">
        <f t="shared" si="1"/>
        <v>611.91000000000008</v>
      </c>
    </row>
    <row r="25" spans="1:11" x14ac:dyDescent="0.25">
      <c r="A25" s="24"/>
      <c r="B25" s="2" t="s">
        <v>19</v>
      </c>
      <c r="C25" s="5">
        <v>25.26</v>
      </c>
      <c r="D25" s="5">
        <v>21.47</v>
      </c>
      <c r="E25" s="5">
        <v>8.59</v>
      </c>
      <c r="F25" s="6">
        <v>40</v>
      </c>
      <c r="G25" s="6">
        <f t="shared" si="2"/>
        <v>343.6</v>
      </c>
      <c r="H25" s="6">
        <v>12.88</v>
      </c>
      <c r="I25" s="6">
        <v>26</v>
      </c>
      <c r="J25" s="6">
        <f t="shared" si="0"/>
        <v>334.88</v>
      </c>
      <c r="K25" s="5">
        <f t="shared" si="1"/>
        <v>678.48</v>
      </c>
    </row>
    <row r="26" spans="1:11" x14ac:dyDescent="0.25">
      <c r="A26" s="24"/>
      <c r="B26" s="2" t="s">
        <v>14</v>
      </c>
      <c r="C26" s="5">
        <v>22.18</v>
      </c>
      <c r="D26" s="5">
        <v>18.850000000000001</v>
      </c>
      <c r="E26" s="5">
        <v>7.54</v>
      </c>
      <c r="F26" s="6">
        <v>35</v>
      </c>
      <c r="G26" s="6">
        <f t="shared" si="2"/>
        <v>263.89999999999998</v>
      </c>
      <c r="H26" s="6">
        <v>11.31</v>
      </c>
      <c r="I26" s="6">
        <v>23</v>
      </c>
      <c r="J26" s="6">
        <f t="shared" si="0"/>
        <v>260.13</v>
      </c>
      <c r="K26" s="5">
        <f t="shared" si="1"/>
        <v>524.03</v>
      </c>
    </row>
    <row r="27" spans="1:11" x14ac:dyDescent="0.25">
      <c r="A27" s="24"/>
      <c r="B27" s="2" t="s">
        <v>22</v>
      </c>
      <c r="C27" s="5">
        <v>22.28</v>
      </c>
      <c r="D27" s="5">
        <v>18.940000000000001</v>
      </c>
      <c r="E27" s="5">
        <v>7.58</v>
      </c>
      <c r="F27" s="6">
        <v>40</v>
      </c>
      <c r="G27" s="6">
        <f t="shared" si="2"/>
        <v>303.2</v>
      </c>
      <c r="H27" s="6">
        <v>11.36</v>
      </c>
      <c r="I27" s="6">
        <v>15</v>
      </c>
      <c r="J27" s="6">
        <f t="shared" si="0"/>
        <v>170.39999999999998</v>
      </c>
      <c r="K27" s="5">
        <f t="shared" si="1"/>
        <v>473.59999999999997</v>
      </c>
    </row>
    <row r="28" spans="1:11" x14ac:dyDescent="0.25">
      <c r="A28" s="24" t="s">
        <v>5</v>
      </c>
      <c r="B28" s="2" t="s">
        <v>16</v>
      </c>
      <c r="C28" s="5">
        <v>96.39</v>
      </c>
      <c r="D28" s="5" t="s">
        <v>26</v>
      </c>
      <c r="E28" s="5">
        <v>40</v>
      </c>
      <c r="F28" s="6">
        <v>180</v>
      </c>
      <c r="G28" s="6">
        <f t="shared" si="2"/>
        <v>7200</v>
      </c>
      <c r="H28" s="6">
        <v>41.93</v>
      </c>
      <c r="I28" s="6">
        <v>18</v>
      </c>
      <c r="J28" s="6">
        <f t="shared" si="0"/>
        <v>754.74</v>
      </c>
      <c r="K28" s="5">
        <f t="shared" si="1"/>
        <v>7954.74</v>
      </c>
    </row>
    <row r="29" spans="1:11" x14ac:dyDescent="0.25">
      <c r="A29" s="24"/>
      <c r="B29" s="2" t="s">
        <v>24</v>
      </c>
      <c r="C29" s="5">
        <v>12.41</v>
      </c>
      <c r="D29" s="5">
        <v>10.55</v>
      </c>
      <c r="E29" s="5">
        <v>4</v>
      </c>
      <c r="F29" s="6">
        <v>53</v>
      </c>
      <c r="G29" s="6">
        <f t="shared" si="2"/>
        <v>212</v>
      </c>
      <c r="H29" s="6">
        <v>6.55</v>
      </c>
      <c r="I29" s="6">
        <v>18</v>
      </c>
      <c r="J29" s="6">
        <f t="shared" si="0"/>
        <v>117.89999999999999</v>
      </c>
      <c r="K29" s="5">
        <f t="shared" si="1"/>
        <v>329.9</v>
      </c>
    </row>
    <row r="30" spans="1:11" x14ac:dyDescent="0.25">
      <c r="A30" s="24"/>
      <c r="B30" s="2" t="s">
        <v>19</v>
      </c>
      <c r="C30" s="5">
        <v>114.92</v>
      </c>
      <c r="D30" s="5">
        <v>97.68</v>
      </c>
      <c r="E30" s="5">
        <v>39.07</v>
      </c>
      <c r="F30" s="6">
        <v>40</v>
      </c>
      <c r="G30" s="6">
        <f t="shared" si="2"/>
        <v>1562.8</v>
      </c>
      <c r="H30" s="6">
        <v>58.61</v>
      </c>
      <c r="I30" s="6">
        <v>26</v>
      </c>
      <c r="J30" s="6">
        <f t="shared" si="0"/>
        <v>1523.86</v>
      </c>
      <c r="K30" s="5">
        <f t="shared" si="1"/>
        <v>3086.66</v>
      </c>
    </row>
    <row r="31" spans="1:11" x14ac:dyDescent="0.25">
      <c r="A31" s="24"/>
      <c r="B31" s="2" t="s">
        <v>14</v>
      </c>
      <c r="C31" s="5">
        <v>569.54</v>
      </c>
      <c r="D31" s="5">
        <v>484.11</v>
      </c>
      <c r="E31" s="5">
        <v>193.64</v>
      </c>
      <c r="F31" s="6">
        <v>35</v>
      </c>
      <c r="G31" s="6">
        <f t="shared" si="2"/>
        <v>6777.4</v>
      </c>
      <c r="H31" s="6">
        <v>290.47000000000003</v>
      </c>
      <c r="I31" s="6">
        <v>23</v>
      </c>
      <c r="J31" s="6">
        <f t="shared" si="0"/>
        <v>6680.81</v>
      </c>
      <c r="K31" s="5">
        <f t="shared" si="1"/>
        <v>13458.21</v>
      </c>
    </row>
    <row r="32" spans="1:11" x14ac:dyDescent="0.25">
      <c r="A32" s="24"/>
      <c r="B32" s="2" t="s">
        <v>20</v>
      </c>
      <c r="C32" s="5">
        <v>22.42</v>
      </c>
      <c r="D32" s="5">
        <v>19.059999999999999</v>
      </c>
      <c r="E32" s="5">
        <v>10</v>
      </c>
      <c r="F32" s="6">
        <v>35</v>
      </c>
      <c r="G32" s="6">
        <f t="shared" si="2"/>
        <v>350</v>
      </c>
      <c r="H32" s="6">
        <v>9.06</v>
      </c>
      <c r="I32" s="6">
        <v>18</v>
      </c>
      <c r="J32" s="6">
        <f t="shared" si="0"/>
        <v>163.08000000000001</v>
      </c>
      <c r="K32" s="5">
        <f t="shared" si="1"/>
        <v>513.08000000000004</v>
      </c>
    </row>
    <row r="33" spans="1:11" x14ac:dyDescent="0.25">
      <c r="A33" s="24"/>
      <c r="B33" s="2" t="s">
        <v>21</v>
      </c>
      <c r="C33" s="5">
        <v>30.29</v>
      </c>
      <c r="D33" s="5">
        <v>25.75</v>
      </c>
      <c r="E33" s="5">
        <v>11</v>
      </c>
      <c r="F33" s="6">
        <v>30</v>
      </c>
      <c r="G33" s="6">
        <f t="shared" si="2"/>
        <v>330</v>
      </c>
      <c r="H33" s="6">
        <v>14.75</v>
      </c>
      <c r="I33" s="6">
        <v>18</v>
      </c>
      <c r="J33" s="6">
        <f t="shared" si="0"/>
        <v>265.5</v>
      </c>
      <c r="K33" s="5">
        <f t="shared" si="1"/>
        <v>595.5</v>
      </c>
    </row>
    <row r="34" spans="1:11" x14ac:dyDescent="0.25">
      <c r="A34" s="24"/>
      <c r="B34" s="2" t="s">
        <v>22</v>
      </c>
      <c r="C34" s="5">
        <v>43.53</v>
      </c>
      <c r="D34" s="5">
        <v>37</v>
      </c>
      <c r="E34" s="5">
        <v>14.8</v>
      </c>
      <c r="F34" s="6">
        <v>40</v>
      </c>
      <c r="G34" s="6">
        <f t="shared" si="2"/>
        <v>592</v>
      </c>
      <c r="H34" s="6">
        <v>22.22</v>
      </c>
      <c r="I34" s="6">
        <v>15</v>
      </c>
      <c r="J34" s="6">
        <f t="shared" si="0"/>
        <v>333.29999999999995</v>
      </c>
      <c r="K34" s="5">
        <f t="shared" si="1"/>
        <v>925.3</v>
      </c>
    </row>
    <row r="35" spans="1:11" x14ac:dyDescent="0.25">
      <c r="A35" s="25" t="s">
        <v>6</v>
      </c>
      <c r="B35" s="2" t="s">
        <v>14</v>
      </c>
      <c r="C35" s="5">
        <v>28.88</v>
      </c>
      <c r="D35" s="5">
        <v>24.55</v>
      </c>
      <c r="E35" s="5">
        <v>4</v>
      </c>
      <c r="F35" s="6">
        <v>23</v>
      </c>
      <c r="G35" s="6">
        <f t="shared" si="2"/>
        <v>92</v>
      </c>
      <c r="H35" s="6">
        <v>20.55</v>
      </c>
      <c r="I35" s="6">
        <v>23</v>
      </c>
      <c r="J35" s="6">
        <f t="shared" si="0"/>
        <v>472.65000000000003</v>
      </c>
      <c r="K35" s="5">
        <f t="shared" si="1"/>
        <v>564.65000000000009</v>
      </c>
    </row>
    <row r="36" spans="1:11" x14ac:dyDescent="0.25">
      <c r="A36" s="28"/>
      <c r="B36" s="2" t="s">
        <v>21</v>
      </c>
      <c r="C36" s="5">
        <v>1.31</v>
      </c>
      <c r="D36" s="5">
        <v>1.1100000000000001</v>
      </c>
      <c r="E36" s="5">
        <v>0</v>
      </c>
      <c r="F36" s="6">
        <v>0</v>
      </c>
      <c r="G36" s="6">
        <f t="shared" si="2"/>
        <v>0</v>
      </c>
      <c r="H36" s="6">
        <v>1.1100000000000001</v>
      </c>
      <c r="I36" s="6">
        <v>18</v>
      </c>
      <c r="J36" s="6">
        <f t="shared" si="0"/>
        <v>19.98</v>
      </c>
      <c r="K36" s="5">
        <f t="shared" si="1"/>
        <v>19.98</v>
      </c>
    </row>
    <row r="37" spans="1:11" x14ac:dyDescent="0.25">
      <c r="A37" s="29"/>
      <c r="B37" s="2" t="s">
        <v>22</v>
      </c>
      <c r="C37" s="5">
        <v>6.33</v>
      </c>
      <c r="D37" s="5">
        <v>5.38</v>
      </c>
      <c r="E37" s="5">
        <v>2</v>
      </c>
      <c r="F37" s="6">
        <v>23</v>
      </c>
      <c r="G37" s="6">
        <f t="shared" si="2"/>
        <v>46</v>
      </c>
      <c r="H37" s="6">
        <v>3.38</v>
      </c>
      <c r="I37" s="6">
        <v>15</v>
      </c>
      <c r="J37" s="6">
        <f t="shared" si="0"/>
        <v>50.699999999999996</v>
      </c>
      <c r="K37" s="5">
        <f t="shared" si="1"/>
        <v>96.699999999999989</v>
      </c>
    </row>
    <row r="38" spans="1:11" x14ac:dyDescent="0.25">
      <c r="A38" s="21" t="s">
        <v>25</v>
      </c>
      <c r="B38" s="21"/>
      <c r="C38" s="9">
        <f>SUM(C4:C37)</f>
        <v>2967.31</v>
      </c>
      <c r="D38" s="9">
        <f t="shared" ref="D38:K38" si="3">SUM(D4:D37)</f>
        <v>2258.3100000000009</v>
      </c>
      <c r="E38" s="9">
        <f t="shared" si="3"/>
        <v>967.29000000000008</v>
      </c>
      <c r="F38" s="9">
        <f t="shared" si="3"/>
        <v>1962</v>
      </c>
      <c r="G38" s="9">
        <f t="shared" si="3"/>
        <v>56545.069999999992</v>
      </c>
      <c r="H38" s="9">
        <f t="shared" si="3"/>
        <v>1555.3</v>
      </c>
      <c r="I38" s="9">
        <f t="shared" si="3"/>
        <v>647</v>
      </c>
      <c r="J38" s="9">
        <f t="shared" si="3"/>
        <v>32253.150000000016</v>
      </c>
      <c r="K38" s="9">
        <f t="shared" si="3"/>
        <v>88798.22</v>
      </c>
    </row>
    <row r="39" spans="1:11" x14ac:dyDescent="0.25">
      <c r="H39" s="3"/>
      <c r="K39"/>
    </row>
    <row r="40" spans="1:11" x14ac:dyDescent="0.25">
      <c r="G40" s="15"/>
      <c r="H40" s="16" t="s">
        <v>30</v>
      </c>
      <c r="I40" s="15"/>
      <c r="J40" s="15"/>
      <c r="K40" s="14"/>
    </row>
    <row r="41" spans="1:11" x14ac:dyDescent="0.25">
      <c r="G41" s="10"/>
      <c r="H41" s="11" t="s">
        <v>31</v>
      </c>
      <c r="I41" s="10"/>
      <c r="J41" s="10"/>
      <c r="K41" s="12">
        <f>K38*K40/100</f>
        <v>0</v>
      </c>
    </row>
    <row r="42" spans="1:11" x14ac:dyDescent="0.25">
      <c r="G42" s="10"/>
      <c r="H42" s="11" t="s">
        <v>32</v>
      </c>
      <c r="I42" s="10"/>
      <c r="J42" s="10"/>
      <c r="K42" s="12">
        <f>K38+K41</f>
        <v>88798.22</v>
      </c>
    </row>
    <row r="43" spans="1:11" x14ac:dyDescent="0.25">
      <c r="G43" s="10"/>
      <c r="H43" s="10"/>
      <c r="I43" s="10" t="s">
        <v>33</v>
      </c>
      <c r="J43" s="10"/>
      <c r="K43" s="13">
        <f>K42*0.25</f>
        <v>22199.555</v>
      </c>
    </row>
    <row r="44" spans="1:11" x14ac:dyDescent="0.25">
      <c r="G44" s="10"/>
      <c r="H44" s="10" t="s">
        <v>34</v>
      </c>
      <c r="I44" s="10"/>
      <c r="J44" s="10"/>
      <c r="K44" s="13">
        <f>K42+K43</f>
        <v>110997.77499999999</v>
      </c>
    </row>
    <row r="46" spans="1:11" x14ac:dyDescent="0.25">
      <c r="A46" s="22" t="s">
        <v>37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</row>
    <row r="47" spans="1:11" x14ac:dyDescent="0.25">
      <c r="A47" s="23" t="s">
        <v>38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</row>
  </sheetData>
  <mergeCells count="15">
    <mergeCell ref="A38:B38"/>
    <mergeCell ref="A46:K46"/>
    <mergeCell ref="A47:K47"/>
    <mergeCell ref="A5:A12"/>
    <mergeCell ref="A13:A15"/>
    <mergeCell ref="A16:A22"/>
    <mergeCell ref="A23:A27"/>
    <mergeCell ref="A28:A34"/>
    <mergeCell ref="A35:A37"/>
    <mergeCell ref="A1:K1"/>
    <mergeCell ref="A2:A3"/>
    <mergeCell ref="B2:B3"/>
    <mergeCell ref="G2:G3"/>
    <mergeCell ref="J2:J3"/>
    <mergeCell ref="K2:K3"/>
  </mergeCells>
  <pageMargins left="0.7" right="0.7" top="0.75" bottom="0.75" header="0.3" footer="0.3"/>
  <pageSetup paperSize="9" scale="92" fitToHeight="0" orientation="landscape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Specifikacija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2026-05-26T12:11:48Z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dd942c3-ed8c-431f-a145-529d6ac304ec_Enabled">
    <vt:lpwstr>true</vt:lpwstr>
  </property>
  <property fmtid="{D5CDD505-2E9C-101B-9397-08002B2CF9AE}" pid="3" name="MSIP_Label_edd942c3-ed8c-431f-a145-529d6ac304ec_SetDate">
    <vt:lpwstr>2026-04-14T05:41:57Z</vt:lpwstr>
  </property>
  <property fmtid="{D5CDD505-2E9C-101B-9397-08002B2CF9AE}" pid="4" name="MSIP_Label_edd942c3-ed8c-431f-a145-529d6ac304ec_Method">
    <vt:lpwstr>Standard</vt:lpwstr>
  </property>
  <property fmtid="{D5CDD505-2E9C-101B-9397-08002B2CF9AE}" pid="5" name="MSIP_Label_edd942c3-ed8c-431f-a145-529d6ac304ec_Name">
    <vt:lpwstr>edd942c3-ed8c-431f-a145-529d6ac304ec</vt:lpwstr>
  </property>
  <property fmtid="{D5CDD505-2E9C-101B-9397-08002B2CF9AE}" pid="6" name="MSIP_Label_edd942c3-ed8c-431f-a145-529d6ac304ec_SiteId">
    <vt:lpwstr>d6a637ea-8be1-46e6-9b9f-773568479147</vt:lpwstr>
  </property>
  <property fmtid="{D5CDD505-2E9C-101B-9397-08002B2CF9AE}" pid="7" name="MSIP_Label_edd942c3-ed8c-431f-a145-529d6ac304ec_ActionId">
    <vt:lpwstr>d1abb1ae-8938-4caa-863f-87f03596e7bf</vt:lpwstr>
  </property>
  <property fmtid="{D5CDD505-2E9C-101B-9397-08002B2CF9AE}" pid="8" name="MSIP_Label_edd942c3-ed8c-431f-a145-529d6ac304ec_ContentBits">
    <vt:lpwstr>0</vt:lpwstr>
  </property>
</Properties>
</file>