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odaja na panju" sheetId="2" r:id="rId1"/>
    <sheet name="List1" sheetId="1" r:id="rId2"/>
  </sheets>
  <definedNames>
    <definedName name="_xlnm.Print_Area" localSheetId="0">'Prodaja na panju'!$A$1:$P$38</definedName>
  </definedNames>
  <calcPr calcId="152511"/>
</workbook>
</file>

<file path=xl/calcChain.xml><?xml version="1.0" encoding="utf-8"?>
<calcChain xmlns="http://schemas.openxmlformats.org/spreadsheetml/2006/main">
  <c r="O29" i="2" l="1"/>
  <c r="O32" i="2"/>
  <c r="O33" i="2"/>
  <c r="L33" i="2"/>
  <c r="H33" i="2"/>
  <c r="L32" i="2"/>
  <c r="H32" i="2"/>
  <c r="O31" i="2"/>
  <c r="L31" i="2"/>
  <c r="H31" i="2"/>
  <c r="O34" i="2"/>
  <c r="L34" i="2"/>
  <c r="H34" i="2"/>
  <c r="O30" i="2"/>
  <c r="L30" i="2"/>
  <c r="H30" i="2"/>
  <c r="L29" i="2"/>
  <c r="H29" i="2"/>
  <c r="O28" i="2"/>
  <c r="L28" i="2"/>
  <c r="H28" i="2"/>
  <c r="P28" i="2" l="1"/>
  <c r="P32" i="2"/>
  <c r="P33" i="2"/>
  <c r="P29" i="2"/>
  <c r="P31" i="2"/>
  <c r="P34" i="2"/>
  <c r="P30" i="2"/>
  <c r="P4" i="2"/>
  <c r="M38" i="2"/>
  <c r="I38" i="2"/>
  <c r="D38" i="2"/>
  <c r="E38" i="2"/>
  <c r="C38" i="2"/>
  <c r="L18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9" i="2"/>
  <c r="L20" i="2"/>
  <c r="L21" i="2"/>
  <c r="L22" i="2"/>
  <c r="L23" i="2"/>
  <c r="L24" i="2"/>
  <c r="L25" i="2"/>
  <c r="L26" i="2"/>
  <c r="L27" i="2"/>
  <c r="L35" i="2"/>
  <c r="L36" i="2"/>
  <c r="L37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35" i="2"/>
  <c r="O36" i="2"/>
  <c r="O37" i="2"/>
  <c r="H6" i="2"/>
  <c r="H7" i="2"/>
  <c r="P7" i="2" s="1"/>
  <c r="H8" i="2"/>
  <c r="P8" i="2" s="1"/>
  <c r="H9" i="2"/>
  <c r="H10" i="2"/>
  <c r="H11" i="2"/>
  <c r="H12" i="2"/>
  <c r="P12" i="2" s="1"/>
  <c r="H13" i="2"/>
  <c r="P13" i="2" s="1"/>
  <c r="H14" i="2"/>
  <c r="P14" i="2" s="1"/>
  <c r="H15" i="2"/>
  <c r="P15" i="2" s="1"/>
  <c r="H16" i="2"/>
  <c r="P16" i="2" s="1"/>
  <c r="H17" i="2"/>
  <c r="P17" i="2" s="1"/>
  <c r="H18" i="2"/>
  <c r="H19" i="2"/>
  <c r="H20" i="2"/>
  <c r="H21" i="2"/>
  <c r="P21" i="2" s="1"/>
  <c r="H22" i="2"/>
  <c r="P22" i="2" s="1"/>
  <c r="H23" i="2"/>
  <c r="P23" i="2" s="1"/>
  <c r="H24" i="2"/>
  <c r="P24" i="2" s="1"/>
  <c r="H25" i="2"/>
  <c r="P25" i="2" s="1"/>
  <c r="H26" i="2"/>
  <c r="H27" i="2"/>
  <c r="H35" i="2"/>
  <c r="H36" i="2"/>
  <c r="P36" i="2" s="1"/>
  <c r="H37" i="2"/>
  <c r="P37" i="2" s="1"/>
  <c r="H5" i="2"/>
  <c r="O4" i="2"/>
  <c r="L4" i="2"/>
  <c r="P9" i="2" l="1"/>
  <c r="H38" i="2"/>
  <c r="P6" i="2"/>
  <c r="P19" i="2"/>
  <c r="P5" i="2"/>
  <c r="L38" i="2"/>
  <c r="P35" i="2"/>
  <c r="P20" i="2"/>
  <c r="O38" i="2"/>
  <c r="P27" i="2"/>
  <c r="P11" i="2"/>
  <c r="P26" i="2"/>
  <c r="P18" i="2"/>
  <c r="P10" i="2"/>
  <c r="C13" i="1"/>
  <c r="P38" i="2" l="1"/>
</calcChain>
</file>

<file path=xl/sharedStrings.xml><?xml version="1.0" encoding="utf-8"?>
<sst xmlns="http://schemas.openxmlformats.org/spreadsheetml/2006/main" count="91" uniqueCount="42">
  <si>
    <t>1c</t>
  </si>
  <si>
    <t>1d</t>
  </si>
  <si>
    <t>1e</t>
  </si>
  <si>
    <t>1f</t>
  </si>
  <si>
    <t>2a</t>
  </si>
  <si>
    <t>2b</t>
  </si>
  <si>
    <t>2d</t>
  </si>
  <si>
    <t>POPOVAČKE BOLNIČKE ŠUME</t>
  </si>
  <si>
    <t>Odjel/odsjek</t>
  </si>
  <si>
    <t>Bruto masa</t>
  </si>
  <si>
    <t>Neto masa</t>
  </si>
  <si>
    <t>Vrsta drveća</t>
  </si>
  <si>
    <t>Oblovina</t>
  </si>
  <si>
    <t>Višemetrica</t>
  </si>
  <si>
    <t>Biomasa</t>
  </si>
  <si>
    <t>Bagrem</t>
  </si>
  <si>
    <t>Cijena</t>
  </si>
  <si>
    <t>Iznos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</si>
  <si>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</si>
  <si>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EUR/m3</t>
  </si>
  <si>
    <t>EUR</t>
  </si>
  <si>
    <t>Cijena s PDV-om</t>
  </si>
  <si>
    <t>tona</t>
  </si>
  <si>
    <t>EUR/tona</t>
  </si>
  <si>
    <t>Kitnjak</t>
  </si>
  <si>
    <t>P. jasen</t>
  </si>
  <si>
    <t>181,97</t>
  </si>
  <si>
    <t>O. grab</t>
  </si>
  <si>
    <t>Trešnja</t>
  </si>
  <si>
    <t>OTB</t>
  </si>
  <si>
    <t>Lipa sp.</t>
  </si>
  <si>
    <t>OMB</t>
  </si>
  <si>
    <t>O. bukva</t>
  </si>
  <si>
    <t>UKUPNO</t>
  </si>
  <si>
    <t>81,93</t>
  </si>
  <si>
    <t>10,12</t>
  </si>
  <si>
    <t>1,30</t>
  </si>
  <si>
    <t>12,07</t>
  </si>
  <si>
    <t>59,80</t>
  </si>
  <si>
    <t>2,35</t>
  </si>
  <si>
    <t>3,18</t>
  </si>
  <si>
    <t>4,57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</si>
</sst>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4" fontId="0" fillId="0" borderId="1" xfId="0" applyNumberFormat="1" applyBorder="1"/>
    <xf numFmtId="0" fontId="4" fillId="4" borderId="0" xfId="0" applyFont="1" applyFill="1" applyAlignment="1"/>
    <xf numFmtId="4" fontId="0" fillId="5" borderId="1" xfId="0" applyNumberForma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2" borderId="5" xfId="0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2"/>
  <sheetViews>
    <sheetView tabSelected="1" topLeftCell="A7" zoomScaleNormal="100" workbookViewId="0">
      <selection activeCell="S34" sqref="S34"/>
    </sheetView>
  </sheetViews>
  <sheetFormatPr defaultRowHeight="15" x14ac:dyDescent="0.25"/>
  <cols>
    <col min="1" max="2" width="13" style="1" customWidth="1"/>
    <col min="3" max="3" width="12" style="1" customWidth="1"/>
    <col min="4" max="4" width="11.28515625" style="1" customWidth="1"/>
    <col min="5" max="6" width="9.140625" style="1"/>
    <col min="7" max="7" width="12.28515625" style="1" customWidth="1"/>
    <col min="8" max="8" width="10.7109375" style="6" customWidth="1"/>
    <col min="9" max="11" width="12.5703125" style="1" customWidth="1"/>
    <col min="12" max="12" width="12.5703125" style="6" customWidth="1"/>
    <col min="13" max="13" width="10.5703125" style="1" customWidth="1"/>
    <col min="14" max="15" width="9.140625" style="1"/>
    <col min="16" max="16" width="13.5703125" customWidth="1"/>
  </cols>
  <sheetData>
    <row r="1" spans="1:31" x14ac:dyDescent="0.25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6"/>
      <c r="R1" s="16"/>
      <c r="S1" s="16"/>
      <c r="T1" s="16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26" t="s">
        <v>8</v>
      </c>
      <c r="B2" s="26" t="s">
        <v>11</v>
      </c>
      <c r="C2" s="8" t="s">
        <v>9</v>
      </c>
      <c r="D2" s="8" t="s">
        <v>10</v>
      </c>
      <c r="E2" s="8" t="s">
        <v>12</v>
      </c>
      <c r="F2" s="8" t="s">
        <v>16</v>
      </c>
      <c r="G2" s="9" t="s">
        <v>21</v>
      </c>
      <c r="H2" s="10" t="s">
        <v>17</v>
      </c>
      <c r="I2" s="8" t="s">
        <v>13</v>
      </c>
      <c r="J2" s="11" t="s">
        <v>16</v>
      </c>
      <c r="K2" s="9" t="s">
        <v>21</v>
      </c>
      <c r="L2" s="10" t="s">
        <v>17</v>
      </c>
      <c r="M2" s="8" t="s">
        <v>14</v>
      </c>
      <c r="N2" s="8" t="s">
        <v>16</v>
      </c>
      <c r="O2" s="8" t="s">
        <v>17</v>
      </c>
      <c r="P2" s="9" t="s">
        <v>21</v>
      </c>
    </row>
    <row r="3" spans="1:31" ht="17.25" x14ac:dyDescent="0.25">
      <c r="A3" s="26"/>
      <c r="B3" s="26"/>
      <c r="C3" s="8" t="s">
        <v>18</v>
      </c>
      <c r="D3" s="8" t="s">
        <v>18</v>
      </c>
      <c r="E3" s="8" t="s">
        <v>18</v>
      </c>
      <c r="F3" s="8" t="s">
        <v>19</v>
      </c>
      <c r="G3" s="8" t="s">
        <v>19</v>
      </c>
      <c r="H3" s="10" t="s">
        <v>20</v>
      </c>
      <c r="I3" s="8" t="s">
        <v>18</v>
      </c>
      <c r="J3" s="8" t="s">
        <v>19</v>
      </c>
      <c r="K3" s="8" t="s">
        <v>19</v>
      </c>
      <c r="L3" s="10" t="s">
        <v>20</v>
      </c>
      <c r="M3" s="8" t="s">
        <v>22</v>
      </c>
      <c r="N3" s="8" t="s">
        <v>23</v>
      </c>
      <c r="O3" s="8" t="s">
        <v>20</v>
      </c>
      <c r="P3" s="8" t="s">
        <v>20</v>
      </c>
    </row>
    <row r="4" spans="1:31" x14ac:dyDescent="0.25">
      <c r="A4" s="12" t="s">
        <v>0</v>
      </c>
      <c r="B4" s="3" t="s">
        <v>15</v>
      </c>
      <c r="C4" s="3">
        <v>5.58</v>
      </c>
      <c r="D4" s="3">
        <v>4.74</v>
      </c>
      <c r="E4" s="3"/>
      <c r="F4" s="3"/>
      <c r="G4" s="3"/>
      <c r="H4" s="5"/>
      <c r="I4" s="3">
        <v>4.74</v>
      </c>
      <c r="J4" s="3">
        <v>22.92</v>
      </c>
      <c r="K4" s="4">
        <v>28.65</v>
      </c>
      <c r="L4" s="5">
        <f>I4*K4</f>
        <v>135.80099999999999</v>
      </c>
      <c r="M4" s="3">
        <v>0.84</v>
      </c>
      <c r="N4" s="3">
        <v>5</v>
      </c>
      <c r="O4" s="3">
        <f>M4*N4</f>
        <v>4.2</v>
      </c>
      <c r="P4" s="15">
        <f>H4+L4+O4</f>
        <v>140.00099999999998</v>
      </c>
    </row>
    <row r="5" spans="1:31" x14ac:dyDescent="0.25">
      <c r="A5" s="18" t="s">
        <v>1</v>
      </c>
      <c r="B5" s="3" t="s">
        <v>24</v>
      </c>
      <c r="C5" s="3">
        <v>214.08</v>
      </c>
      <c r="D5" s="7" t="s">
        <v>26</v>
      </c>
      <c r="E5" s="3">
        <v>72.790000000000006</v>
      </c>
      <c r="F5" s="3">
        <v>139.82</v>
      </c>
      <c r="G5" s="3">
        <v>174.78</v>
      </c>
      <c r="H5" s="5">
        <f>E5*G5</f>
        <v>12722.236200000001</v>
      </c>
      <c r="I5" s="3">
        <v>109.18</v>
      </c>
      <c r="J5" s="3">
        <v>17.100000000000001</v>
      </c>
      <c r="K5" s="3">
        <v>21.38</v>
      </c>
      <c r="L5" s="5">
        <f t="shared" ref="L5:L37" si="0">I5*K5</f>
        <v>2334.2683999999999</v>
      </c>
      <c r="M5" s="3">
        <v>22.48</v>
      </c>
      <c r="N5" s="3">
        <v>5</v>
      </c>
      <c r="O5" s="3">
        <f t="shared" ref="O5:O37" si="1">M5*N5</f>
        <v>112.4</v>
      </c>
      <c r="P5" s="15">
        <f t="shared" ref="P5:P37" si="2">H5+L5+O5</f>
        <v>15168.9046</v>
      </c>
    </row>
    <row r="6" spans="1:31" x14ac:dyDescent="0.25">
      <c r="A6" s="18"/>
      <c r="B6" s="3" t="s">
        <v>25</v>
      </c>
      <c r="C6" s="3">
        <v>181.25</v>
      </c>
      <c r="D6" s="3">
        <v>154.06</v>
      </c>
      <c r="E6" s="3">
        <v>61.62</v>
      </c>
      <c r="F6" s="3">
        <v>58.33</v>
      </c>
      <c r="G6" s="3">
        <v>72.91</v>
      </c>
      <c r="H6" s="5">
        <f t="shared" ref="H6:H37" si="3">E6*G6</f>
        <v>4492.7141999999994</v>
      </c>
      <c r="I6" s="3">
        <v>92.44</v>
      </c>
      <c r="J6" s="3">
        <v>17.100000000000001</v>
      </c>
      <c r="K6" s="3">
        <v>21.38</v>
      </c>
      <c r="L6" s="5">
        <f t="shared" si="0"/>
        <v>1976.3671999999999</v>
      </c>
      <c r="M6" s="3">
        <v>19.03</v>
      </c>
      <c r="N6" s="3">
        <v>5</v>
      </c>
      <c r="O6" s="3">
        <f t="shared" si="1"/>
        <v>95.15</v>
      </c>
      <c r="P6" s="15">
        <f t="shared" si="2"/>
        <v>6564.2313999999988</v>
      </c>
    </row>
    <row r="7" spans="1:31" x14ac:dyDescent="0.25">
      <c r="A7" s="18"/>
      <c r="B7" s="3" t="s">
        <v>27</v>
      </c>
      <c r="C7" s="3">
        <v>68.28</v>
      </c>
      <c r="D7" s="3">
        <v>58.04</v>
      </c>
      <c r="E7" s="3">
        <v>18.04</v>
      </c>
      <c r="F7" s="3">
        <v>29.37</v>
      </c>
      <c r="G7" s="3">
        <v>36.71</v>
      </c>
      <c r="H7" s="5">
        <f t="shared" si="3"/>
        <v>662.24839999999995</v>
      </c>
      <c r="I7" s="3">
        <v>40</v>
      </c>
      <c r="J7" s="3">
        <v>24.49</v>
      </c>
      <c r="K7" s="3">
        <v>31.86</v>
      </c>
      <c r="L7" s="5">
        <f t="shared" si="0"/>
        <v>1274.4000000000001</v>
      </c>
      <c r="M7" s="3">
        <v>7.16</v>
      </c>
      <c r="N7" s="3">
        <v>5</v>
      </c>
      <c r="O7" s="3">
        <f t="shared" si="1"/>
        <v>35.799999999999997</v>
      </c>
      <c r="P7" s="15">
        <f t="shared" si="2"/>
        <v>1972.4484</v>
      </c>
    </row>
    <row r="8" spans="1:31" x14ac:dyDescent="0.25">
      <c r="A8" s="18"/>
      <c r="B8" s="3" t="s">
        <v>15</v>
      </c>
      <c r="C8" s="3">
        <v>794.11</v>
      </c>
      <c r="D8" s="3">
        <v>674.99</v>
      </c>
      <c r="E8" s="3">
        <v>255</v>
      </c>
      <c r="F8" s="3">
        <v>22.18</v>
      </c>
      <c r="G8" s="3">
        <v>27.73</v>
      </c>
      <c r="H8" s="5">
        <f t="shared" si="3"/>
        <v>7071.1500000000005</v>
      </c>
      <c r="I8" s="3">
        <v>419.99</v>
      </c>
      <c r="J8" s="3">
        <v>22.92</v>
      </c>
      <c r="K8" s="3">
        <v>28.65</v>
      </c>
      <c r="L8" s="5">
        <f t="shared" si="0"/>
        <v>12032.7135</v>
      </c>
      <c r="M8" s="3">
        <v>83.38</v>
      </c>
      <c r="N8" s="3">
        <v>5</v>
      </c>
      <c r="O8" s="3">
        <f t="shared" si="1"/>
        <v>416.9</v>
      </c>
      <c r="P8" s="15">
        <f t="shared" si="2"/>
        <v>19520.763500000001</v>
      </c>
    </row>
    <row r="9" spans="1:31" x14ac:dyDescent="0.25">
      <c r="A9" s="18"/>
      <c r="B9" s="3" t="s">
        <v>28</v>
      </c>
      <c r="C9" s="3">
        <v>26.06</v>
      </c>
      <c r="D9" s="3">
        <v>22.15</v>
      </c>
      <c r="E9" s="3">
        <v>10</v>
      </c>
      <c r="F9" s="3">
        <v>33.619999999999997</v>
      </c>
      <c r="G9" s="3">
        <v>42.03</v>
      </c>
      <c r="H9" s="5">
        <f t="shared" si="3"/>
        <v>420.3</v>
      </c>
      <c r="I9" s="3">
        <v>12.15</v>
      </c>
      <c r="J9" s="3">
        <v>17.100000000000001</v>
      </c>
      <c r="K9" s="3">
        <v>21.38</v>
      </c>
      <c r="L9" s="5">
        <f t="shared" si="0"/>
        <v>259.767</v>
      </c>
      <c r="M9" s="3">
        <v>2.74</v>
      </c>
      <c r="N9" s="3">
        <v>5</v>
      </c>
      <c r="O9" s="3">
        <f t="shared" si="1"/>
        <v>13.700000000000001</v>
      </c>
      <c r="P9" s="15">
        <f t="shared" si="2"/>
        <v>693.76700000000005</v>
      </c>
    </row>
    <row r="10" spans="1:31" x14ac:dyDescent="0.25">
      <c r="A10" s="18"/>
      <c r="B10" s="3" t="s">
        <v>29</v>
      </c>
      <c r="C10" s="3">
        <v>93.05</v>
      </c>
      <c r="D10" s="3">
        <v>79.09</v>
      </c>
      <c r="E10" s="3">
        <v>8</v>
      </c>
      <c r="F10" s="3">
        <v>27.55</v>
      </c>
      <c r="G10" s="3">
        <v>34.44</v>
      </c>
      <c r="H10" s="5">
        <f t="shared" si="3"/>
        <v>275.52</v>
      </c>
      <c r="I10" s="3">
        <v>71.09</v>
      </c>
      <c r="J10" s="3">
        <v>17.100000000000001</v>
      </c>
      <c r="K10" s="3">
        <v>21.38</v>
      </c>
      <c r="L10" s="5">
        <f t="shared" si="0"/>
        <v>1519.9041999999999</v>
      </c>
      <c r="M10" s="3">
        <v>9.77</v>
      </c>
      <c r="N10" s="3">
        <v>5</v>
      </c>
      <c r="O10" s="3">
        <f t="shared" si="1"/>
        <v>48.849999999999994</v>
      </c>
      <c r="P10" s="15">
        <f t="shared" si="2"/>
        <v>1844.2741999999998</v>
      </c>
    </row>
    <row r="11" spans="1:31" x14ac:dyDescent="0.25">
      <c r="A11" s="18"/>
      <c r="B11" s="3" t="s">
        <v>30</v>
      </c>
      <c r="C11" s="3">
        <v>141.55000000000001</v>
      </c>
      <c r="D11" s="3">
        <v>120.32</v>
      </c>
      <c r="E11" s="3">
        <v>48.13</v>
      </c>
      <c r="F11" s="3">
        <v>39.15</v>
      </c>
      <c r="G11" s="3">
        <v>48.93</v>
      </c>
      <c r="H11" s="5">
        <f t="shared" si="3"/>
        <v>2355.0009</v>
      </c>
      <c r="I11" s="3">
        <v>72.19</v>
      </c>
      <c r="J11" s="3">
        <v>14.74</v>
      </c>
      <c r="K11" s="3">
        <v>18.43</v>
      </c>
      <c r="L11" s="5">
        <f t="shared" si="0"/>
        <v>1330.4616999999998</v>
      </c>
      <c r="M11" s="3">
        <v>14.86</v>
      </c>
      <c r="N11" s="3">
        <v>5</v>
      </c>
      <c r="O11" s="3">
        <f t="shared" si="1"/>
        <v>74.3</v>
      </c>
      <c r="P11" s="15">
        <f t="shared" si="2"/>
        <v>3759.7626</v>
      </c>
    </row>
    <row r="12" spans="1:31" x14ac:dyDescent="0.25">
      <c r="A12" s="18"/>
      <c r="B12" s="3" t="s">
        <v>31</v>
      </c>
      <c r="C12" s="3">
        <v>9.67</v>
      </c>
      <c r="D12" s="3">
        <v>8.2100000000000009</v>
      </c>
      <c r="E12" s="3">
        <v>2</v>
      </c>
      <c r="F12" s="3">
        <v>12.38</v>
      </c>
      <c r="G12" s="3">
        <v>15.48</v>
      </c>
      <c r="H12" s="5">
        <f t="shared" si="3"/>
        <v>30.96</v>
      </c>
      <c r="I12" s="3">
        <v>6.21</v>
      </c>
      <c r="J12" s="3">
        <v>14.74</v>
      </c>
      <c r="K12" s="3">
        <v>18.43</v>
      </c>
      <c r="L12" s="5">
        <f t="shared" si="0"/>
        <v>114.4503</v>
      </c>
      <c r="M12" s="3">
        <v>1.02</v>
      </c>
      <c r="N12" s="3">
        <v>5</v>
      </c>
      <c r="O12" s="3">
        <f t="shared" si="1"/>
        <v>5.0999999999999996</v>
      </c>
      <c r="P12" s="15">
        <f t="shared" si="2"/>
        <v>150.5103</v>
      </c>
    </row>
    <row r="13" spans="1:31" x14ac:dyDescent="0.25">
      <c r="A13" s="18" t="s">
        <v>2</v>
      </c>
      <c r="B13" s="3" t="s">
        <v>24</v>
      </c>
      <c r="C13" s="3">
        <v>5.79</v>
      </c>
      <c r="D13" s="3">
        <v>4.92</v>
      </c>
      <c r="E13" s="3">
        <v>3</v>
      </c>
      <c r="F13" s="3">
        <v>179.01</v>
      </c>
      <c r="G13" s="3">
        <v>223.76</v>
      </c>
      <c r="H13" s="5">
        <f t="shared" si="3"/>
        <v>671.28</v>
      </c>
      <c r="I13" s="3">
        <v>1.92</v>
      </c>
      <c r="J13" s="3">
        <v>17.100000000000001</v>
      </c>
      <c r="K13" s="3">
        <v>21.38</v>
      </c>
      <c r="L13" s="5">
        <f t="shared" si="0"/>
        <v>41.049599999999998</v>
      </c>
      <c r="M13" s="3">
        <v>0.61</v>
      </c>
      <c r="N13" s="3">
        <v>5</v>
      </c>
      <c r="O13" s="3">
        <f t="shared" si="1"/>
        <v>3.05</v>
      </c>
      <c r="P13" s="15">
        <f t="shared" si="2"/>
        <v>715.37959999999998</v>
      </c>
    </row>
    <row r="14" spans="1:31" x14ac:dyDescent="0.25">
      <c r="A14" s="18"/>
      <c r="B14" s="3" t="s">
        <v>25</v>
      </c>
      <c r="C14" s="3">
        <v>38.340000000000003</v>
      </c>
      <c r="D14" s="3">
        <v>32.590000000000003</v>
      </c>
      <c r="E14" s="3">
        <v>13.04</v>
      </c>
      <c r="F14" s="3">
        <v>92.28</v>
      </c>
      <c r="G14" s="3">
        <v>115.35</v>
      </c>
      <c r="H14" s="5">
        <f t="shared" si="3"/>
        <v>1504.1639999999998</v>
      </c>
      <c r="I14" s="3">
        <v>19.55</v>
      </c>
      <c r="J14" s="3">
        <v>17.100000000000001</v>
      </c>
      <c r="K14" s="3">
        <v>21.38</v>
      </c>
      <c r="L14" s="5">
        <f t="shared" si="0"/>
        <v>417.97899999999998</v>
      </c>
      <c r="M14" s="3">
        <v>4.03</v>
      </c>
      <c r="N14" s="3">
        <v>5</v>
      </c>
      <c r="O14" s="3">
        <f t="shared" si="1"/>
        <v>20.150000000000002</v>
      </c>
      <c r="P14" s="15">
        <f t="shared" si="2"/>
        <v>1942.2929999999999</v>
      </c>
    </row>
    <row r="15" spans="1:31" x14ac:dyDescent="0.25">
      <c r="A15" s="18"/>
      <c r="B15" s="3" t="s">
        <v>30</v>
      </c>
      <c r="C15" s="3">
        <v>51.78</v>
      </c>
      <c r="D15" s="3">
        <v>44.01</v>
      </c>
      <c r="E15" s="3">
        <v>20</v>
      </c>
      <c r="F15" s="3">
        <v>45.18</v>
      </c>
      <c r="G15" s="3">
        <v>56.48</v>
      </c>
      <c r="H15" s="5">
        <f t="shared" si="3"/>
        <v>1129.5999999999999</v>
      </c>
      <c r="I15" s="3">
        <v>24.01</v>
      </c>
      <c r="J15" s="3">
        <v>14.74</v>
      </c>
      <c r="K15" s="3">
        <v>18.43</v>
      </c>
      <c r="L15" s="5">
        <f t="shared" si="0"/>
        <v>442.5043</v>
      </c>
      <c r="M15" s="3">
        <v>5.44</v>
      </c>
      <c r="N15" s="3">
        <v>5</v>
      </c>
      <c r="O15" s="3">
        <f t="shared" si="1"/>
        <v>27.200000000000003</v>
      </c>
      <c r="P15" s="15">
        <f t="shared" si="2"/>
        <v>1599.3043</v>
      </c>
    </row>
    <row r="16" spans="1:31" x14ac:dyDescent="0.25">
      <c r="A16" s="19" t="s">
        <v>3</v>
      </c>
      <c r="B16" s="3" t="s">
        <v>24</v>
      </c>
      <c r="C16" s="3">
        <v>32.549999999999997</v>
      </c>
      <c r="D16" s="3">
        <v>27.68</v>
      </c>
      <c r="E16" s="3">
        <v>11.07</v>
      </c>
      <c r="F16" s="3">
        <v>139.82</v>
      </c>
      <c r="G16" s="3">
        <v>174.78</v>
      </c>
      <c r="H16" s="5">
        <f t="shared" si="3"/>
        <v>1934.8146000000002</v>
      </c>
      <c r="I16" s="3">
        <v>16.61</v>
      </c>
      <c r="J16" s="3">
        <v>17.100000000000001</v>
      </c>
      <c r="K16" s="3">
        <v>21.38</v>
      </c>
      <c r="L16" s="5">
        <f t="shared" si="0"/>
        <v>355.12179999999995</v>
      </c>
      <c r="M16" s="3">
        <v>3.42</v>
      </c>
      <c r="N16" s="3">
        <v>5</v>
      </c>
      <c r="O16" s="3">
        <f t="shared" si="1"/>
        <v>17.100000000000001</v>
      </c>
      <c r="P16" s="15">
        <f t="shared" si="2"/>
        <v>2307.0364</v>
      </c>
    </row>
    <row r="17" spans="1:16" x14ac:dyDescent="0.25">
      <c r="A17" s="24"/>
      <c r="B17" s="3" t="s">
        <v>32</v>
      </c>
      <c r="C17" s="3">
        <v>146.99</v>
      </c>
      <c r="D17" s="3">
        <v>124.94</v>
      </c>
      <c r="E17" s="3">
        <v>49.98</v>
      </c>
      <c r="F17" s="3">
        <v>139.82</v>
      </c>
      <c r="G17" s="3">
        <v>174.78</v>
      </c>
      <c r="H17" s="5">
        <f t="shared" si="3"/>
        <v>8735.5043999999998</v>
      </c>
      <c r="I17" s="3">
        <v>74.959999999999994</v>
      </c>
      <c r="J17" s="3">
        <v>17.100000000000001</v>
      </c>
      <c r="K17" s="3">
        <v>21.38</v>
      </c>
      <c r="L17" s="5">
        <f t="shared" si="0"/>
        <v>1602.6447999999998</v>
      </c>
      <c r="M17" s="3">
        <v>15.43</v>
      </c>
      <c r="N17" s="3">
        <v>5</v>
      </c>
      <c r="O17" s="3">
        <f t="shared" si="1"/>
        <v>77.150000000000006</v>
      </c>
      <c r="P17" s="15">
        <f t="shared" si="2"/>
        <v>10415.299199999999</v>
      </c>
    </row>
    <row r="18" spans="1:16" x14ac:dyDescent="0.25">
      <c r="A18" s="24"/>
      <c r="B18" s="3" t="s">
        <v>25</v>
      </c>
      <c r="C18" s="3">
        <v>3.97</v>
      </c>
      <c r="D18" s="3">
        <v>3.37</v>
      </c>
      <c r="E18" s="3">
        <v>1</v>
      </c>
      <c r="F18" s="3">
        <v>58.33</v>
      </c>
      <c r="G18" s="3">
        <v>72.91</v>
      </c>
      <c r="H18" s="5">
        <f t="shared" si="3"/>
        <v>72.91</v>
      </c>
      <c r="I18" s="3">
        <v>2.73</v>
      </c>
      <c r="J18" s="3">
        <v>17.100000000000001</v>
      </c>
      <c r="K18" s="3">
        <v>21.38</v>
      </c>
      <c r="L18" s="5">
        <f>I18*K18</f>
        <v>58.367399999999996</v>
      </c>
      <c r="M18" s="3">
        <v>0.42</v>
      </c>
      <c r="N18" s="3">
        <v>5</v>
      </c>
      <c r="O18" s="3">
        <f t="shared" si="1"/>
        <v>2.1</v>
      </c>
      <c r="P18" s="15">
        <f t="shared" si="2"/>
        <v>133.37739999999999</v>
      </c>
    </row>
    <row r="19" spans="1:16" x14ac:dyDescent="0.25">
      <c r="A19" s="24"/>
      <c r="B19" s="3" t="s">
        <v>27</v>
      </c>
      <c r="C19" s="3">
        <v>34.049999999999997</v>
      </c>
      <c r="D19" s="3">
        <v>28.94</v>
      </c>
      <c r="E19" s="3">
        <v>10</v>
      </c>
      <c r="F19" s="3">
        <v>37.79</v>
      </c>
      <c r="G19" s="3">
        <v>47.24</v>
      </c>
      <c r="H19" s="5">
        <f t="shared" si="3"/>
        <v>472.40000000000003</v>
      </c>
      <c r="I19" s="3">
        <v>18.940000000000001</v>
      </c>
      <c r="J19" s="3">
        <v>25.49</v>
      </c>
      <c r="K19" s="3">
        <v>31.86</v>
      </c>
      <c r="L19" s="5">
        <f t="shared" si="0"/>
        <v>603.42840000000001</v>
      </c>
      <c r="M19" s="3">
        <v>3.58</v>
      </c>
      <c r="N19" s="3">
        <v>5</v>
      </c>
      <c r="O19" s="3">
        <f t="shared" si="1"/>
        <v>17.899999999999999</v>
      </c>
      <c r="P19" s="15">
        <f t="shared" si="2"/>
        <v>1093.7284000000002</v>
      </c>
    </row>
    <row r="20" spans="1:16" x14ac:dyDescent="0.25">
      <c r="A20" s="24"/>
      <c r="B20" s="3" t="s">
        <v>28</v>
      </c>
      <c r="C20" s="3">
        <v>9.6300000000000008</v>
      </c>
      <c r="D20" s="3">
        <v>8.19</v>
      </c>
      <c r="E20" s="3">
        <v>4</v>
      </c>
      <c r="F20" s="3">
        <v>47.26</v>
      </c>
      <c r="G20" s="3">
        <v>59.08</v>
      </c>
      <c r="H20" s="5">
        <f t="shared" si="3"/>
        <v>236.32</v>
      </c>
      <c r="I20" s="3">
        <v>4.1900000000000004</v>
      </c>
      <c r="J20" s="3">
        <v>17.100000000000001</v>
      </c>
      <c r="K20" s="3">
        <v>21.38</v>
      </c>
      <c r="L20" s="5">
        <f t="shared" si="0"/>
        <v>89.5822</v>
      </c>
      <c r="M20" s="3">
        <v>1.01</v>
      </c>
      <c r="N20" s="3">
        <v>5</v>
      </c>
      <c r="O20" s="3">
        <f t="shared" si="1"/>
        <v>5.05</v>
      </c>
      <c r="P20" s="15">
        <f t="shared" si="2"/>
        <v>330.9522</v>
      </c>
    </row>
    <row r="21" spans="1:16" x14ac:dyDescent="0.25">
      <c r="A21" s="24"/>
      <c r="B21" s="3" t="s">
        <v>29</v>
      </c>
      <c r="C21" s="3">
        <v>4.8600000000000003</v>
      </c>
      <c r="D21" s="3">
        <v>4.13</v>
      </c>
      <c r="E21" s="3"/>
      <c r="F21" s="3"/>
      <c r="G21" s="3"/>
      <c r="H21" s="5">
        <f t="shared" si="3"/>
        <v>0</v>
      </c>
      <c r="I21" s="3">
        <v>4.13</v>
      </c>
      <c r="J21" s="3">
        <v>17.100000000000001</v>
      </c>
      <c r="K21" s="3">
        <v>21.38</v>
      </c>
      <c r="L21" s="5">
        <f t="shared" si="0"/>
        <v>88.299399999999991</v>
      </c>
      <c r="M21" s="3">
        <v>0.51</v>
      </c>
      <c r="N21" s="3">
        <v>5</v>
      </c>
      <c r="O21" s="3">
        <f t="shared" si="1"/>
        <v>2.5499999999999998</v>
      </c>
      <c r="P21" s="15">
        <f t="shared" si="2"/>
        <v>90.849399999999989</v>
      </c>
    </row>
    <row r="22" spans="1:16" x14ac:dyDescent="0.25">
      <c r="A22" s="25"/>
      <c r="B22" s="3" t="s">
        <v>30</v>
      </c>
      <c r="C22" s="3">
        <v>41.1</v>
      </c>
      <c r="D22" s="3">
        <v>34.94</v>
      </c>
      <c r="E22" s="3">
        <v>13.98</v>
      </c>
      <c r="F22" s="3">
        <v>39.15</v>
      </c>
      <c r="G22" s="3">
        <v>48.93</v>
      </c>
      <c r="H22" s="5">
        <f t="shared" si="3"/>
        <v>684.04140000000007</v>
      </c>
      <c r="I22" s="3">
        <v>20.96</v>
      </c>
      <c r="J22" s="3">
        <v>14.74</v>
      </c>
      <c r="K22" s="3">
        <v>18.43</v>
      </c>
      <c r="L22" s="5">
        <f t="shared" si="0"/>
        <v>386.2928</v>
      </c>
      <c r="M22" s="3">
        <v>4.3099999999999996</v>
      </c>
      <c r="N22" s="3">
        <v>5</v>
      </c>
      <c r="O22" s="3">
        <f t="shared" si="1"/>
        <v>21.549999999999997</v>
      </c>
      <c r="P22" s="15">
        <f t="shared" si="2"/>
        <v>1091.8842</v>
      </c>
    </row>
    <row r="23" spans="1:16" x14ac:dyDescent="0.25">
      <c r="A23" s="18" t="s">
        <v>4</v>
      </c>
      <c r="B23" s="3" t="s">
        <v>24</v>
      </c>
      <c r="C23" s="3">
        <v>46.39</v>
      </c>
      <c r="D23" s="3">
        <v>39.43</v>
      </c>
      <c r="E23" s="3">
        <v>15.77</v>
      </c>
      <c r="F23" s="3">
        <v>179.01</v>
      </c>
      <c r="G23" s="3">
        <v>223.76</v>
      </c>
      <c r="H23" s="5">
        <f t="shared" si="3"/>
        <v>3528.6951999999997</v>
      </c>
      <c r="I23" s="3">
        <v>23.66</v>
      </c>
      <c r="J23" s="3">
        <v>17.100000000000001</v>
      </c>
      <c r="K23" s="3">
        <v>21.38</v>
      </c>
      <c r="L23" s="5">
        <f t="shared" si="0"/>
        <v>505.85079999999999</v>
      </c>
      <c r="M23" s="3">
        <v>4.87</v>
      </c>
      <c r="N23" s="3">
        <v>5</v>
      </c>
      <c r="O23" s="3">
        <f t="shared" si="1"/>
        <v>24.35</v>
      </c>
      <c r="P23" s="15">
        <f t="shared" si="2"/>
        <v>4058.8959999999997</v>
      </c>
    </row>
    <row r="24" spans="1:16" x14ac:dyDescent="0.25">
      <c r="A24" s="18"/>
      <c r="B24" s="3" t="s">
        <v>32</v>
      </c>
      <c r="C24" s="3">
        <v>22.49</v>
      </c>
      <c r="D24" s="3">
        <v>19.12</v>
      </c>
      <c r="E24" s="3">
        <v>7.65</v>
      </c>
      <c r="F24" s="3">
        <v>52.06</v>
      </c>
      <c r="G24" s="3">
        <v>65.08</v>
      </c>
      <c r="H24" s="5">
        <f t="shared" si="3"/>
        <v>497.86200000000002</v>
      </c>
      <c r="I24" s="3">
        <v>11.47</v>
      </c>
      <c r="J24" s="3">
        <v>17.100000000000001</v>
      </c>
      <c r="K24" s="3">
        <v>21.38</v>
      </c>
      <c r="L24" s="5">
        <f t="shared" si="0"/>
        <v>245.2286</v>
      </c>
      <c r="M24" s="3">
        <v>2.36</v>
      </c>
      <c r="N24" s="3">
        <v>5</v>
      </c>
      <c r="O24" s="3">
        <f t="shared" si="1"/>
        <v>11.799999999999999</v>
      </c>
      <c r="P24" s="15">
        <f t="shared" si="2"/>
        <v>754.89059999999995</v>
      </c>
    </row>
    <row r="25" spans="1:16" x14ac:dyDescent="0.25">
      <c r="A25" s="18"/>
      <c r="B25" s="3" t="s">
        <v>27</v>
      </c>
      <c r="C25" s="3">
        <v>25.26</v>
      </c>
      <c r="D25" s="3">
        <v>21.47</v>
      </c>
      <c r="E25" s="3">
        <v>8.59</v>
      </c>
      <c r="F25" s="3">
        <v>37.79</v>
      </c>
      <c r="G25" s="3">
        <v>47.24</v>
      </c>
      <c r="H25" s="5">
        <f t="shared" si="3"/>
        <v>405.79160000000002</v>
      </c>
      <c r="I25" s="3">
        <v>12.88</v>
      </c>
      <c r="J25" s="3">
        <v>25.49</v>
      </c>
      <c r="K25" s="3">
        <v>31.86</v>
      </c>
      <c r="L25" s="5">
        <f t="shared" si="0"/>
        <v>410.35680000000002</v>
      </c>
      <c r="M25" s="3">
        <v>2.65</v>
      </c>
      <c r="N25" s="3">
        <v>5</v>
      </c>
      <c r="O25" s="3">
        <f t="shared" si="1"/>
        <v>13.25</v>
      </c>
      <c r="P25" s="15">
        <f t="shared" si="2"/>
        <v>829.39840000000004</v>
      </c>
    </row>
    <row r="26" spans="1:16" x14ac:dyDescent="0.25">
      <c r="A26" s="18"/>
      <c r="B26" s="3" t="s">
        <v>15</v>
      </c>
      <c r="C26" s="3">
        <v>22.18</v>
      </c>
      <c r="D26" s="3">
        <v>18.850000000000001</v>
      </c>
      <c r="E26" s="3">
        <v>7.54</v>
      </c>
      <c r="F26" s="3">
        <v>32.69</v>
      </c>
      <c r="G26" s="3">
        <v>40.86</v>
      </c>
      <c r="H26" s="5">
        <f t="shared" si="3"/>
        <v>308.08440000000002</v>
      </c>
      <c r="I26" s="3">
        <v>11.31</v>
      </c>
      <c r="J26" s="3">
        <v>22.92</v>
      </c>
      <c r="K26" s="3">
        <v>28.65</v>
      </c>
      <c r="L26" s="5">
        <f t="shared" si="0"/>
        <v>324.03149999999999</v>
      </c>
      <c r="M26" s="3">
        <v>2.33</v>
      </c>
      <c r="N26" s="3">
        <v>5</v>
      </c>
      <c r="O26" s="3">
        <f t="shared" si="1"/>
        <v>11.65</v>
      </c>
      <c r="P26" s="15">
        <f t="shared" si="2"/>
        <v>643.76589999999999</v>
      </c>
    </row>
    <row r="27" spans="1:16" x14ac:dyDescent="0.25">
      <c r="A27" s="18"/>
      <c r="B27" s="3" t="s">
        <v>30</v>
      </c>
      <c r="C27" s="3">
        <v>22.28</v>
      </c>
      <c r="D27" s="3">
        <v>18.940000000000001</v>
      </c>
      <c r="E27" s="3">
        <v>7.58</v>
      </c>
      <c r="F27" s="3">
        <v>39.15</v>
      </c>
      <c r="G27" s="3">
        <v>48.94</v>
      </c>
      <c r="H27" s="5">
        <f t="shared" si="3"/>
        <v>370.96519999999998</v>
      </c>
      <c r="I27" s="3">
        <v>11.36</v>
      </c>
      <c r="J27" s="3">
        <v>14.74</v>
      </c>
      <c r="K27" s="3">
        <v>18.43</v>
      </c>
      <c r="L27" s="5">
        <f t="shared" si="0"/>
        <v>209.36479999999997</v>
      </c>
      <c r="M27" s="3">
        <v>2.34</v>
      </c>
      <c r="N27" s="3">
        <v>5</v>
      </c>
      <c r="O27" s="3">
        <f t="shared" si="1"/>
        <v>11.7</v>
      </c>
      <c r="P27" s="15">
        <f t="shared" si="2"/>
        <v>592.03</v>
      </c>
    </row>
    <row r="28" spans="1:16" x14ac:dyDescent="0.25">
      <c r="A28" s="18" t="s">
        <v>5</v>
      </c>
      <c r="B28" s="3" t="s">
        <v>24</v>
      </c>
      <c r="C28" s="3">
        <v>96.39</v>
      </c>
      <c r="D28" s="7" t="s">
        <v>34</v>
      </c>
      <c r="E28" s="3">
        <v>40</v>
      </c>
      <c r="F28" s="3">
        <v>179.01</v>
      </c>
      <c r="G28" s="3">
        <v>223.76</v>
      </c>
      <c r="H28" s="5">
        <f t="shared" ref="H28:H34" si="4">E28*G28</f>
        <v>8950.4</v>
      </c>
      <c r="I28" s="3">
        <v>41.93</v>
      </c>
      <c r="J28" s="3">
        <v>17.100000000000001</v>
      </c>
      <c r="K28" s="3">
        <v>21.38</v>
      </c>
      <c r="L28" s="5">
        <f t="shared" ref="L28:L34" si="5">I28*K28</f>
        <v>896.46339999999998</v>
      </c>
      <c r="M28" s="7" t="s">
        <v>35</v>
      </c>
      <c r="N28" s="3">
        <v>5</v>
      </c>
      <c r="O28" s="3">
        <f t="shared" ref="O28:O34" si="6">M28*N28</f>
        <v>50.599999999999994</v>
      </c>
      <c r="P28" s="15">
        <f t="shared" ref="P28:P34" si="7">H28+L28+O28</f>
        <v>9897.4634000000005</v>
      </c>
    </row>
    <row r="29" spans="1:16" x14ac:dyDescent="0.25">
      <c r="A29" s="18"/>
      <c r="B29" s="3" t="s">
        <v>32</v>
      </c>
      <c r="C29" s="3">
        <v>12.41</v>
      </c>
      <c r="D29" s="3">
        <v>10.55</v>
      </c>
      <c r="E29" s="3">
        <v>4</v>
      </c>
      <c r="F29" s="3">
        <v>52.06</v>
      </c>
      <c r="G29" s="3">
        <v>65.08</v>
      </c>
      <c r="H29" s="5">
        <f t="shared" si="4"/>
        <v>260.32</v>
      </c>
      <c r="I29" s="3">
        <v>6.55</v>
      </c>
      <c r="J29" s="3">
        <v>17.100000000000001</v>
      </c>
      <c r="K29" s="3">
        <v>21.38</v>
      </c>
      <c r="L29" s="5">
        <f t="shared" si="5"/>
        <v>140.03899999999999</v>
      </c>
      <c r="M29" s="7" t="s">
        <v>36</v>
      </c>
      <c r="N29" s="3">
        <v>5</v>
      </c>
      <c r="O29" s="3">
        <f t="shared" si="6"/>
        <v>6.5</v>
      </c>
      <c r="P29" s="15">
        <f t="shared" si="7"/>
        <v>406.85899999999998</v>
      </c>
    </row>
    <row r="30" spans="1:16" x14ac:dyDescent="0.25">
      <c r="A30" s="18"/>
      <c r="B30" s="3" t="s">
        <v>27</v>
      </c>
      <c r="C30" s="3">
        <v>114.92</v>
      </c>
      <c r="D30" s="3">
        <v>97.68</v>
      </c>
      <c r="E30" s="3">
        <v>39.07</v>
      </c>
      <c r="F30" s="3">
        <v>37.79</v>
      </c>
      <c r="G30" s="3">
        <v>47.24</v>
      </c>
      <c r="H30" s="5">
        <f t="shared" si="4"/>
        <v>1845.6668000000002</v>
      </c>
      <c r="I30" s="3">
        <v>58.61</v>
      </c>
      <c r="J30" s="3">
        <v>25.49</v>
      </c>
      <c r="K30" s="3">
        <v>31.86</v>
      </c>
      <c r="L30" s="5">
        <f t="shared" si="5"/>
        <v>1867.3145999999999</v>
      </c>
      <c r="M30" s="7" t="s">
        <v>37</v>
      </c>
      <c r="N30" s="3">
        <v>5</v>
      </c>
      <c r="O30" s="3">
        <f t="shared" si="6"/>
        <v>60.35</v>
      </c>
      <c r="P30" s="15">
        <f t="shared" si="7"/>
        <v>3773.3314</v>
      </c>
    </row>
    <row r="31" spans="1:16" x14ac:dyDescent="0.25">
      <c r="A31" s="18"/>
      <c r="B31" s="3" t="s">
        <v>15</v>
      </c>
      <c r="C31" s="3">
        <v>569.54</v>
      </c>
      <c r="D31" s="3">
        <v>484.11</v>
      </c>
      <c r="E31" s="3">
        <v>193.64</v>
      </c>
      <c r="F31" s="3">
        <v>32.69</v>
      </c>
      <c r="G31" s="3">
        <v>40.86</v>
      </c>
      <c r="H31" s="5">
        <f t="shared" ref="H31:H33" si="8">E31*G31</f>
        <v>7912.1303999999991</v>
      </c>
      <c r="I31" s="3">
        <v>290.47000000000003</v>
      </c>
      <c r="J31" s="3">
        <v>22.92</v>
      </c>
      <c r="K31" s="3">
        <v>28.65</v>
      </c>
      <c r="L31" s="5">
        <f t="shared" ref="L31:L33" si="9">I31*K31</f>
        <v>8321.9655000000002</v>
      </c>
      <c r="M31" s="7" t="s">
        <v>38</v>
      </c>
      <c r="N31" s="3">
        <v>5</v>
      </c>
      <c r="O31" s="3">
        <f t="shared" ref="O31:O33" si="10">M31*N31</f>
        <v>299</v>
      </c>
      <c r="P31" s="15">
        <f t="shared" ref="P31:P33" si="11">H31+L31+O31</f>
        <v>16533.0959</v>
      </c>
    </row>
    <row r="32" spans="1:16" x14ac:dyDescent="0.25">
      <c r="A32" s="18"/>
      <c r="B32" s="3" t="s">
        <v>28</v>
      </c>
      <c r="C32" s="3">
        <v>22.42</v>
      </c>
      <c r="D32" s="3">
        <v>19.059999999999999</v>
      </c>
      <c r="E32" s="3">
        <v>10</v>
      </c>
      <c r="F32" s="3">
        <v>33.619999999999997</v>
      </c>
      <c r="G32" s="3">
        <v>42.03</v>
      </c>
      <c r="H32" s="5">
        <f t="shared" si="8"/>
        <v>420.3</v>
      </c>
      <c r="I32" s="3">
        <v>9.06</v>
      </c>
      <c r="J32" s="3">
        <v>17.100000000000001</v>
      </c>
      <c r="K32" s="3">
        <v>21.38</v>
      </c>
      <c r="L32" s="5">
        <f t="shared" si="9"/>
        <v>193.7028</v>
      </c>
      <c r="M32" s="7" t="s">
        <v>39</v>
      </c>
      <c r="N32" s="3">
        <v>5</v>
      </c>
      <c r="O32" s="3">
        <f t="shared" si="10"/>
        <v>11.75</v>
      </c>
      <c r="P32" s="15">
        <f t="shared" si="11"/>
        <v>625.75279999999998</v>
      </c>
    </row>
    <row r="33" spans="1:16" x14ac:dyDescent="0.25">
      <c r="A33" s="18"/>
      <c r="B33" s="3" t="s">
        <v>29</v>
      </c>
      <c r="C33" s="3">
        <v>30.29</v>
      </c>
      <c r="D33" s="3">
        <v>25.75</v>
      </c>
      <c r="E33" s="3">
        <v>11</v>
      </c>
      <c r="F33" s="3">
        <v>27.55</v>
      </c>
      <c r="G33" s="3">
        <v>34.44</v>
      </c>
      <c r="H33" s="5">
        <f t="shared" si="8"/>
        <v>378.84</v>
      </c>
      <c r="I33" s="3">
        <v>14.75</v>
      </c>
      <c r="J33" s="3">
        <v>17.100000000000001</v>
      </c>
      <c r="K33" s="3">
        <v>21.38</v>
      </c>
      <c r="L33" s="5">
        <f t="shared" si="9"/>
        <v>315.35499999999996</v>
      </c>
      <c r="M33" s="7" t="s">
        <v>40</v>
      </c>
      <c r="N33" s="3">
        <v>5</v>
      </c>
      <c r="O33" s="3">
        <f t="shared" si="10"/>
        <v>15.9</v>
      </c>
      <c r="P33" s="15">
        <f t="shared" si="11"/>
        <v>710.09499999999991</v>
      </c>
    </row>
    <row r="34" spans="1:16" x14ac:dyDescent="0.25">
      <c r="A34" s="18"/>
      <c r="B34" s="3" t="s">
        <v>30</v>
      </c>
      <c r="C34" s="3">
        <v>43.53</v>
      </c>
      <c r="D34" s="3">
        <v>37</v>
      </c>
      <c r="E34" s="3">
        <v>14.8</v>
      </c>
      <c r="F34" s="3">
        <v>39.15</v>
      </c>
      <c r="G34" s="3">
        <v>48.94</v>
      </c>
      <c r="H34" s="5">
        <f t="shared" si="4"/>
        <v>724.31200000000001</v>
      </c>
      <c r="I34" s="3">
        <v>22.22</v>
      </c>
      <c r="J34" s="3">
        <v>14.74</v>
      </c>
      <c r="K34" s="3">
        <v>18.43</v>
      </c>
      <c r="L34" s="5">
        <f t="shared" si="5"/>
        <v>409.51459999999997</v>
      </c>
      <c r="M34" s="7" t="s">
        <v>41</v>
      </c>
      <c r="N34" s="3">
        <v>5</v>
      </c>
      <c r="O34" s="3">
        <f t="shared" si="6"/>
        <v>22.85</v>
      </c>
      <c r="P34" s="15">
        <f t="shared" si="7"/>
        <v>1156.6765999999998</v>
      </c>
    </row>
    <row r="35" spans="1:16" x14ac:dyDescent="0.25">
      <c r="A35" s="19" t="s">
        <v>6</v>
      </c>
      <c r="B35" s="3" t="s">
        <v>15</v>
      </c>
      <c r="C35" s="3">
        <v>28.88</v>
      </c>
      <c r="D35" s="3">
        <v>24.55</v>
      </c>
      <c r="E35" s="3">
        <v>4</v>
      </c>
      <c r="F35" s="3">
        <v>22.18</v>
      </c>
      <c r="G35" s="3">
        <v>27.73</v>
      </c>
      <c r="H35" s="5">
        <f t="shared" si="3"/>
        <v>110.92</v>
      </c>
      <c r="I35" s="3">
        <v>20.55</v>
      </c>
      <c r="J35" s="3">
        <v>22.92</v>
      </c>
      <c r="K35" s="3">
        <v>28.65</v>
      </c>
      <c r="L35" s="5">
        <f t="shared" si="0"/>
        <v>588.75749999999994</v>
      </c>
      <c r="M35" s="3">
        <v>3.03</v>
      </c>
      <c r="N35" s="3">
        <v>5</v>
      </c>
      <c r="O35" s="3">
        <f t="shared" si="1"/>
        <v>15.149999999999999</v>
      </c>
      <c r="P35" s="15">
        <f t="shared" si="2"/>
        <v>714.82749999999987</v>
      </c>
    </row>
    <row r="36" spans="1:16" x14ac:dyDescent="0.25">
      <c r="A36" s="20"/>
      <c r="B36" s="3" t="s">
        <v>29</v>
      </c>
      <c r="C36" s="3">
        <v>1.31</v>
      </c>
      <c r="D36" s="3">
        <v>1.1100000000000001</v>
      </c>
      <c r="E36" s="3"/>
      <c r="F36" s="3"/>
      <c r="G36" s="3"/>
      <c r="H36" s="5">
        <f t="shared" si="3"/>
        <v>0</v>
      </c>
      <c r="I36" s="3">
        <v>1.1100000000000001</v>
      </c>
      <c r="J36" s="3">
        <v>17.100000000000001</v>
      </c>
      <c r="K36" s="3">
        <v>21.38</v>
      </c>
      <c r="L36" s="5">
        <f t="shared" si="0"/>
        <v>23.7318</v>
      </c>
      <c r="M36" s="3">
        <v>0.14000000000000001</v>
      </c>
      <c r="N36" s="3">
        <v>5</v>
      </c>
      <c r="O36" s="3">
        <f t="shared" si="1"/>
        <v>0.70000000000000007</v>
      </c>
      <c r="P36" s="15">
        <f t="shared" si="2"/>
        <v>24.431799999999999</v>
      </c>
    </row>
    <row r="37" spans="1:16" x14ac:dyDescent="0.25">
      <c r="A37" s="21"/>
      <c r="B37" s="3" t="s">
        <v>30</v>
      </c>
      <c r="C37" s="3">
        <v>6.33</v>
      </c>
      <c r="D37" s="3">
        <v>5.38</v>
      </c>
      <c r="E37" s="3">
        <v>2</v>
      </c>
      <c r="F37" s="3">
        <v>22.18</v>
      </c>
      <c r="G37" s="3">
        <v>27.73</v>
      </c>
      <c r="H37" s="5">
        <f t="shared" si="3"/>
        <v>55.46</v>
      </c>
      <c r="I37" s="3">
        <v>3.38</v>
      </c>
      <c r="J37" s="3">
        <v>14.74</v>
      </c>
      <c r="K37" s="3">
        <v>18.43</v>
      </c>
      <c r="L37" s="5">
        <f t="shared" si="0"/>
        <v>62.293399999999998</v>
      </c>
      <c r="M37" s="3">
        <v>0.67</v>
      </c>
      <c r="N37" s="3">
        <v>5</v>
      </c>
      <c r="O37" s="3">
        <f t="shared" si="1"/>
        <v>3.35</v>
      </c>
      <c r="P37" s="15">
        <f t="shared" si="2"/>
        <v>121.10339999999999</v>
      </c>
    </row>
    <row r="38" spans="1:16" x14ac:dyDescent="0.25">
      <c r="A38" s="22" t="s">
        <v>33</v>
      </c>
      <c r="B38" s="22"/>
      <c r="C38" s="3">
        <f>SUM(C4:C37)</f>
        <v>2967.31</v>
      </c>
      <c r="D38" s="3">
        <f t="shared" ref="D38:E38" si="12">SUM(D4:D37)</f>
        <v>2258.3100000000009</v>
      </c>
      <c r="E38" s="3">
        <f t="shared" si="12"/>
        <v>967.29000000000008</v>
      </c>
      <c r="F38" s="3"/>
      <c r="G38" s="3"/>
      <c r="H38" s="5">
        <f>SUM(H4:H37)</f>
        <v>69240.911700000011</v>
      </c>
      <c r="I38" s="5">
        <f>SUM(I4:I37)</f>
        <v>1555.3</v>
      </c>
      <c r="J38" s="3"/>
      <c r="K38" s="3"/>
      <c r="L38" s="5">
        <f>SUM(L4:L37)</f>
        <v>39577.373100000012</v>
      </c>
      <c r="M38" s="5">
        <f>SUM(M4:M37)</f>
        <v>218.43</v>
      </c>
      <c r="N38" s="13"/>
      <c r="O38" s="14">
        <f>SUM(O4:O37)</f>
        <v>1559.1</v>
      </c>
      <c r="P38" s="17">
        <f>H38+L38+O38</f>
        <v>110377.38480000003</v>
      </c>
    </row>
    <row r="39" spans="1:16" x14ac:dyDescent="0.25">
      <c r="H39" s="1"/>
      <c r="I39" s="6"/>
      <c r="L39" s="1"/>
      <c r="M39"/>
      <c r="N39"/>
      <c r="O39"/>
    </row>
    <row r="40" spans="1:16" x14ac:dyDescent="0.25">
      <c r="H40" s="1"/>
      <c r="I40" s="6"/>
      <c r="L40" s="1"/>
      <c r="M40"/>
      <c r="N40"/>
      <c r="O40"/>
    </row>
    <row r="41" spans="1:16" x14ac:dyDescent="0.25">
      <c r="H41" s="1"/>
      <c r="I41" s="6"/>
      <c r="L41" s="1"/>
      <c r="M41"/>
      <c r="N41"/>
      <c r="O41"/>
    </row>
    <row r="42" spans="1:16" x14ac:dyDescent="0.25">
      <c r="H42" s="1"/>
      <c r="I42" s="6"/>
      <c r="L42" s="1"/>
      <c r="M42"/>
      <c r="N42"/>
      <c r="O42"/>
    </row>
  </sheetData>
  <mergeCells count="10">
    <mergeCell ref="A5:A12"/>
    <mergeCell ref="A35:A37"/>
    <mergeCell ref="A38:B38"/>
    <mergeCell ref="A1:P1"/>
    <mergeCell ref="A13:A15"/>
    <mergeCell ref="A16:A22"/>
    <mergeCell ref="A23:A27"/>
    <mergeCell ref="A2:A3"/>
    <mergeCell ref="B2:B3"/>
    <mergeCell ref="A28:A34"/>
  </mergeCells>
  <pageMargins left="0.7" right="0.7" top="0.75" bottom="0.75" header="0.3" footer="0.3"/>
  <pageSetup paperSize="9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3"/>
  <sheetViews>
    <sheetView workbookViewId="0">
      <selection activeCell="G4" sqref="G4"/>
    </sheetView>
  </sheetViews>
  <sheetFormatPr defaultRowHeight="15" x14ac:dyDescent="0.25"/>
  <sheetData>
    <row r="4" spans="2:3" x14ac:dyDescent="0.25">
      <c r="B4" t="s">
        <v>0</v>
      </c>
      <c r="C4">
        <v>5.58</v>
      </c>
    </row>
    <row r="5" spans="2:3" x14ac:dyDescent="0.25">
      <c r="B5" t="s">
        <v>1</v>
      </c>
      <c r="C5">
        <v>1528.05</v>
      </c>
    </row>
    <row r="6" spans="2:3" x14ac:dyDescent="0.25">
      <c r="B6" t="s">
        <v>2</v>
      </c>
      <c r="C6">
        <v>95.91</v>
      </c>
    </row>
    <row r="7" spans="2:3" x14ac:dyDescent="0.25">
      <c r="B7" t="s">
        <v>3</v>
      </c>
      <c r="C7">
        <v>273.16000000000003</v>
      </c>
    </row>
    <row r="8" spans="2:3" x14ac:dyDescent="0.25">
      <c r="B8" t="s">
        <v>4</v>
      </c>
      <c r="C8">
        <v>98.81</v>
      </c>
    </row>
    <row r="9" spans="2:3" x14ac:dyDescent="0.25">
      <c r="B9" t="s">
        <v>4</v>
      </c>
      <c r="C9">
        <v>39.78</v>
      </c>
    </row>
    <row r="10" spans="2:3" x14ac:dyDescent="0.25">
      <c r="B10" t="s">
        <v>5</v>
      </c>
      <c r="C10">
        <v>889.49</v>
      </c>
    </row>
    <row r="11" spans="2:3" x14ac:dyDescent="0.25">
      <c r="B11" t="s">
        <v>6</v>
      </c>
      <c r="C11">
        <v>16.47</v>
      </c>
    </row>
    <row r="12" spans="2:3" x14ac:dyDescent="0.25">
      <c r="B12" t="s">
        <v>6</v>
      </c>
      <c r="C12">
        <v>19.88</v>
      </c>
    </row>
    <row r="13" spans="2:3" x14ac:dyDescent="0.25">
      <c r="C13">
        <f>C4+C5+C6+C7+C8+C9+C10+C11+C12</f>
        <v>2967.1299999999997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Prodaja na panju</vt:lpstr>
      <vt:lpstr>List1</vt:lpstr>
      <vt:lpstr>'Prodaja na panju'!Podrucje_ispisa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2026-04-20T09:16:16Z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d942c3-ed8c-431f-a145-529d6ac304ec_Enabled">
    <vt:lpwstr>true</vt:lpwstr>
  </property>
  <property fmtid="{D5CDD505-2E9C-101B-9397-08002B2CF9AE}" pid="3" name="MSIP_Label_edd942c3-ed8c-431f-a145-529d6ac304ec_SetDate">
    <vt:lpwstr>2026-04-14T05:41:57Z</vt:lpwstr>
  </property>
  <property fmtid="{D5CDD505-2E9C-101B-9397-08002B2CF9AE}" pid="4" name="MSIP_Label_edd942c3-ed8c-431f-a145-529d6ac304ec_Method">
    <vt:lpwstr>Standard</vt:lpwstr>
  </property>
  <property fmtid="{D5CDD505-2E9C-101B-9397-08002B2CF9AE}" pid="5" name="MSIP_Label_edd942c3-ed8c-431f-a145-529d6ac304ec_Name">
    <vt:lpwstr>edd942c3-ed8c-431f-a145-529d6ac304ec</vt:lpwstr>
  </property>
  <property fmtid="{D5CDD505-2E9C-101B-9397-08002B2CF9AE}" pid="6" name="MSIP_Label_edd942c3-ed8c-431f-a145-529d6ac304ec_SiteId">
    <vt:lpwstr>d6a637ea-8be1-46e6-9b9f-773568479147</vt:lpwstr>
  </property>
  <property fmtid="{D5CDD505-2E9C-101B-9397-08002B2CF9AE}" pid="7" name="MSIP_Label_edd942c3-ed8c-431f-a145-529d6ac304ec_ActionId">
    <vt:lpwstr>d1abb1ae-8938-4caa-863f-87f03596e7bf</vt:lpwstr>
  </property>
  <property fmtid="{D5CDD505-2E9C-101B-9397-08002B2CF9AE}" pid="8" name="MSIP_Label_edd942c3-ed8c-431f-a145-529d6ac304ec_ContentBits">
    <vt:lpwstr>0</vt:lpwstr>
  </property>
</Properties>
</file>