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" sheetId="3" r:id="rId3"/>
    <sheet name="PLAN UKUPNO" sheetId="4" r:id="rId4"/>
    <sheet name="REBALANS PRIHODI" sheetId="5" r:id="rId5"/>
    <sheet name="REBALANS RASHODI" sheetId="6" r:id="rId6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<sst xmlns="http://schemas.openxmlformats.org/spreadsheetml/2006/main" count="412" uniqueCount="189">
  <si>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</si>
  <si>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</si>
  <si>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</si>
  <si>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</si>
  <si>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</si>
  <si>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</si>
  <si>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</si>
  <si>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</si>
  <si>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</si>
  <si>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</si>
  <si>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</si>
  <si>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</si>
  <si>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</si>
  <si>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</si>
  <si>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</si>
  <si>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</si>
  <si>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</si>
  <si>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</si>
  <si>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</si>
  <si>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</si>
  <si>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</si>
  <si>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</si>
  <si>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</si>
  <si>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</si>
  <si>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</si>
  <si>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</si>
  <si>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</si>
  <si>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</si>
  <si>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</si>
  <si>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</si>
  <si>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</si>
  <si>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</si>
  <si>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</si>
  <si>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</si>
  <si>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</si>
  <si>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</si>
  <si>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</si>
  <si>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</si>
  <si>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</si>
  <si>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</si>
  <si>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</si>
  <si>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</si>
  <si>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</si>
  <si>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</si>
  <si>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aktivnosti: REDOVNA DJELATNOST</t>
  </si>
  <si>
    <t>Prihodi za posebne namjene-HZZO</t>
  </si>
  <si>
    <t>Naknada troškova osobama izvan radnog odnosa</t>
  </si>
  <si>
    <t>Naknade građanima i kućanstvima</t>
  </si>
  <si>
    <t>Ostale naknade iz proračuna</t>
  </si>
  <si>
    <t>Naziv aktivnosti: Psiho i socijoterapija branitelja oboljelih od PTSP-a i članova obitelji</t>
  </si>
  <si>
    <t>Prijevozna sredstva</t>
  </si>
  <si>
    <t>Ukupno prihodi i primici za 2022.</t>
  </si>
  <si>
    <t xml:space="preserve">Prihodi od prodaje  nefinancijske imovine </t>
  </si>
  <si>
    <t>Kamate na primljene kredite</t>
  </si>
  <si>
    <t>Ostali rashodi</t>
  </si>
  <si>
    <t>Kazne penali i naknade štete</t>
  </si>
  <si>
    <t>Građevinski objekti</t>
  </si>
  <si>
    <t>Knjige, umjetnička djela i ostale izložbene vrijednosti</t>
  </si>
  <si>
    <t>Ulaganja u računalne programe</t>
  </si>
  <si>
    <t>Rashodi za dodatna ulaganja na nefinancijskoj imovini</t>
  </si>
  <si>
    <t>Dodatna ulaganja građ.objekti</t>
  </si>
  <si>
    <t>Dodatna ulaganja na postrojenjima i opremi</t>
  </si>
  <si>
    <t>Dodatna ulaganja na prijevoznim sred.</t>
  </si>
  <si>
    <t>Dodatna ulaganja na ostalu nefin.imovinu</t>
  </si>
  <si>
    <t>Otplata glavnice primljenih kredita</t>
  </si>
  <si>
    <t>Rezultat poslovanja</t>
  </si>
  <si>
    <t>Manjak prihoda</t>
  </si>
  <si>
    <t>Projekcija 2023.</t>
  </si>
  <si>
    <t>PLAN PRIHODA I PRIMITAKA - 1. REBALANS</t>
  </si>
  <si>
    <t>PLAN RASHODA I IZDATAKA - 1. REBALANS</t>
  </si>
  <si>
    <t>683 Ostali prihodi</t>
  </si>
  <si>
    <t>636 Pomoći iz pror. nenadlež.</t>
  </si>
  <si>
    <t>638 Pomoći temeljem prijenosa EU sredst.</t>
  </si>
  <si>
    <t>641 Prihodi od financ. Imovine</t>
  </si>
  <si>
    <t>652 Prihodi po posebnim propisima</t>
  </si>
  <si>
    <t>663 Prihodi od donacija</t>
  </si>
  <si>
    <t>671 Prihodi od nadležnog proračuna</t>
  </si>
  <si>
    <t>673 Prihodi od HZZO</t>
  </si>
  <si>
    <t>922 Višak/manjak prihoda</t>
  </si>
  <si>
    <t>634 Pomoći od izvanpr. korisn.</t>
  </si>
  <si>
    <t>661 Prihodi ostvareni obavlj. poslova na tržištu</t>
  </si>
  <si>
    <t>721 Prihodi od prodaje građ. objekata</t>
  </si>
  <si>
    <t>Prihodi za posebne namjene</t>
  </si>
  <si>
    <t>Ukupno prihodi i primici za 2023.</t>
  </si>
  <si>
    <t>Naziv aktivnosti: Minimalni financijski standard - zdravstvo</t>
  </si>
  <si>
    <t>Naziv aktivnosti: Rad Izolacijske jedinice za potrebe SMŽ</t>
  </si>
  <si>
    <t>Naziv aktivnosti: Povećani zdravstveni standard- usluge za  Dom za psihički bolesne odrasle osobe Petrinja</t>
  </si>
  <si>
    <t>Proračunski korisnik:</t>
  </si>
  <si>
    <t>NEUROPSIHIJATRIJSKA BOLNICA</t>
  </si>
  <si>
    <t>DR. IVAN BARBOT POPOVAČA</t>
  </si>
  <si>
    <t xml:space="preserve">Prihodi od prodaje nefinanc. imovine </t>
  </si>
  <si>
    <t>NPB DR. IVAN BARBOT POPOVAČA</t>
  </si>
  <si>
    <t>Skupina</t>
  </si>
  <si>
    <t>Pod skupina</t>
  </si>
  <si>
    <t>NAZIV PRIHODA/RASHODA</t>
  </si>
  <si>
    <t>Prijedlog             1. izmjena</t>
  </si>
  <si>
    <t>Pomoći iz proračuna</t>
  </si>
  <si>
    <t xml:space="preserve">Pomoći od izvanproračunskih korisnika </t>
  </si>
  <si>
    <t>Pomoći proračunskim korisnicima iz proračuna koji im nije nadležan</t>
  </si>
  <si>
    <t>Pomoći temeljem prijenosa  EU sredstava</t>
  </si>
  <si>
    <t>Prihodi od imovine</t>
  </si>
  <si>
    <t>Prihodi od financijske imovine</t>
  </si>
  <si>
    <t xml:space="preserve">Prihodi po posebnim propisima </t>
  </si>
  <si>
    <t>Prihodi po posebnim propisima</t>
  </si>
  <si>
    <t>Prihodi od prodaje proizvedene robe i pružanja usluga i prihodi od donacija</t>
  </si>
  <si>
    <t xml:space="preserve">Prihodi ostvareni obavljanjem poslova na tržištu </t>
  </si>
  <si>
    <t>Donacije od pravnih i fizičkih osoba izvan opće države</t>
  </si>
  <si>
    <t xml:space="preserve">Prihodi iz proračuna </t>
  </si>
  <si>
    <t>Prihodi iz proračuna za financiranje redovne djelatnosti korisnika proračuna</t>
  </si>
  <si>
    <t>Prihodi iz HZZO-a na temelju ugovornih obveza</t>
  </si>
  <si>
    <t>Ostali prihodi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</si>
  <si>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</si>
  <si>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</si>
  <si>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</si>
  <si>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</si>
  <si>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UKUPNO PRIHODI</t>
  </si>
  <si>
    <t>Plaće (bruto)</t>
  </si>
  <si>
    <t>Naknade troškova zaposlenima izvan radnog odnosa</t>
  </si>
  <si>
    <t>Financijski rashodi</t>
  </si>
  <si>
    <t>Kamate za primljene kredite i zajmove</t>
  </si>
  <si>
    <t>Naknade građanima  i kućanstvima</t>
  </si>
  <si>
    <t xml:space="preserve">Ostali rashodi  </t>
  </si>
  <si>
    <t>Kazne, penali i naknade štete</t>
  </si>
  <si>
    <t>Rashodi za nabavu proizvedene dugotrajne imovine</t>
  </si>
  <si>
    <t>Knjige</t>
  </si>
  <si>
    <t>Nematerijalna proizvedena imovina</t>
  </si>
  <si>
    <t>Dodatna ulaganja na građevinskim objektima</t>
  </si>
  <si>
    <t>Dodatna ulaganja na prijevoznim sredstvima</t>
  </si>
  <si>
    <t>Dodatna ulaganja za ostalu nefinancijsku imovinu</t>
  </si>
  <si>
    <t>Izdaci za otplatu glavnice primljenih kredita i zajmova</t>
  </si>
  <si>
    <t>UKUPNI RASHODI</t>
  </si>
  <si>
    <t>Opći prihodi i primici - županijski proračun</t>
  </si>
  <si>
    <t>Naziv računa iz računskog plana</t>
  </si>
  <si>
    <t>povećanje/ smanjenje</t>
  </si>
  <si>
    <t>OZNAKA IZVORA</t>
  </si>
  <si>
    <t>Ukupno</t>
  </si>
  <si>
    <t>638 Pomoći temeljem prijenosa  EU sredstava</t>
  </si>
  <si>
    <t>6.1.1, 6.2.1</t>
  </si>
  <si>
    <t>7.1.1.</t>
  </si>
  <si>
    <t>Aktivnost: REDOVNA DJELATNOST BOLNICE</t>
  </si>
  <si>
    <t xml:space="preserve">RASHODI POSLOVANJA </t>
  </si>
  <si>
    <t xml:space="preserve">Ostali rashodi za zaposlene </t>
  </si>
  <si>
    <t>Naknade troškova osobama izvan radnog odnosa</t>
  </si>
  <si>
    <t xml:space="preserve">Rash.za nab.proizvedene dugotrajne imovine </t>
  </si>
  <si>
    <t xml:space="preserve">UKUPNO </t>
  </si>
  <si>
    <t>Program javnih potreba u zdravstvu</t>
  </si>
  <si>
    <t>SVEUKUPNO</t>
  </si>
  <si>
    <t>1. Rebalans</t>
  </si>
  <si>
    <t>661 Prihodi  ostvareni obavlj. poslova na tržištu</t>
  </si>
  <si>
    <t xml:space="preserve">641 Prihodi od financijske imovine </t>
  </si>
  <si>
    <t>652 Prihodi  po posebnim propisima</t>
  </si>
  <si>
    <t xml:space="preserve">673 Prihodi  od HZZO </t>
  </si>
  <si>
    <t>634 Pomoći od izvanproračunskog korisnika</t>
  </si>
  <si>
    <t>636 Pomoći iz proračuna koji je nenadležan</t>
  </si>
  <si>
    <t>663 Prihodi  od donacija</t>
  </si>
  <si>
    <t>721 Prih odi od prodaje građevinskih objekata</t>
  </si>
  <si>
    <t>Aktivnost: Program psiho i socijoterapije branitelja oboljelih od PTSP i članova obitelji</t>
  </si>
  <si>
    <t>4.3.2.</t>
  </si>
  <si>
    <t>Povećani zdravstveni standard</t>
  </si>
  <si>
    <t>Aktivnost: Usluge za Dom za psihički bolesne odrasle osobe Petrinja</t>
  </si>
  <si>
    <t>3.1.1.</t>
  </si>
  <si>
    <t>5.2.1., 5.2.2.</t>
  </si>
  <si>
    <t>6.1.1., 6.2.1.</t>
  </si>
  <si>
    <t>Aktivnost: Rad izolacijske jedinice  za potrebe SMŽ</t>
  </si>
  <si>
    <t>Aktivnost: Minimalni financijski standard-zdravstvo</t>
  </si>
  <si>
    <t>ZDRAVSTVO -SPECIJALNA BOLNICA</t>
  </si>
  <si>
    <t>PRIJEDLOG FINANCIJSKOG PLANA NPB DR. IVAN BARBOT POPOVAČA ZA 2022. I                                                                                                                                                PROJEKCIJA PLANA ZA  2023. I 2024. GODINU - 1. REBALANS</t>
  </si>
  <si>
    <t>Prijedlog plana 
za 2022.</t>
  </si>
  <si>
    <t>Projekcija plana
za 2023.</t>
  </si>
  <si>
    <t>Projekcija plana 
za 2024.</t>
  </si>
  <si>
    <t>Ukupno prihodi i primici za 2024.</t>
  </si>
  <si>
    <t>PLAN 2022</t>
  </si>
  <si>
    <t>Projekcija 2024.</t>
  </si>
  <si>
    <t>Popovača, rujan 2022.</t>
  </si>
  <si>
    <t>PRIJEDLOG 1. REBALANSA FINANCIJSKOG PLANA ZA 2022. GODINU</t>
  </si>
  <si>
    <t>Plan 2022.</t>
  </si>
  <si>
    <t>Plan                      1-8/2022</t>
  </si>
  <si>
    <t>Izvršenje               1-8/2022</t>
  </si>
  <si>
    <t>Novi plan              2022.</t>
  </si>
  <si>
    <t>831 Primici od prodaje dionica</t>
  </si>
  <si>
    <t>723 Prihodi od prodaje prijevoznih sredstava</t>
  </si>
  <si>
    <t>Primici od financijske imovine</t>
  </si>
  <si>
    <t>Primici od prodaje dionica</t>
  </si>
  <si>
    <t>Dionice</t>
  </si>
  <si>
    <t>Manjak prihoda za pokriti</t>
  </si>
  <si>
    <t>PLAN RASHODA I IZDATAKA ZA 2022. -1. Rebalans</t>
  </si>
  <si>
    <t xml:space="preserve">PLAN PRIHODA I PRIMITAKA 2022. -1. rebalans </t>
  </si>
  <si>
    <t>Aktivnost: Sanacija dugovanja</t>
  </si>
  <si>
    <t>Naziv aktivnosti: Sanacija dugovanja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</si>
</sst>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8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/>
      <protection/>
    </xf>
    <xf numFmtId="0" fontId="43" fillId="0" borderId="19" xfId="0" applyNumberFormat="1" applyFont="1" applyFill="1" applyBorder="1" applyAlignment="1" applyProtection="1">
      <alignment wrapText="1"/>
      <protection/>
    </xf>
    <xf numFmtId="0" fontId="44" fillId="47" borderId="19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wrapText="1"/>
      <protection/>
    </xf>
    <xf numFmtId="0" fontId="43" fillId="0" borderId="19" xfId="0" applyNumberFormat="1" applyFont="1" applyFill="1" applyBorder="1" applyAlignment="1" applyProtection="1">
      <alignment horizontal="center"/>
      <protection/>
    </xf>
    <xf numFmtId="0" fontId="44" fillId="0" borderId="19" xfId="0" applyNumberFormat="1" applyFont="1" applyFill="1" applyBorder="1" applyAlignment="1" applyProtection="1">
      <alignment horizontal="center" vertical="center"/>
      <protection/>
    </xf>
    <xf numFmtId="0" fontId="44" fillId="0" borderId="19" xfId="0" applyNumberFormat="1" applyFont="1" applyFill="1" applyBorder="1" applyAlignment="1" applyProtection="1">
      <alignment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top"/>
      <protection/>
    </xf>
    <xf numFmtId="0" fontId="44" fillId="0" borderId="19" xfId="0" applyNumberFormat="1" applyFont="1" applyFill="1" applyBorder="1" applyAlignment="1" applyProtection="1">
      <alignment vertical="top" wrapText="1"/>
      <protection/>
    </xf>
    <xf numFmtId="0" fontId="43" fillId="0" borderId="19" xfId="0" applyNumberFormat="1" applyFont="1" applyFill="1" applyBorder="1" applyAlignment="1" applyProtection="1">
      <alignment horizontal="center" vertical="top"/>
      <protection/>
    </xf>
    <xf numFmtId="0" fontId="43" fillId="0" borderId="19" xfId="0" applyNumberFormat="1" applyFont="1" applyFill="1" applyBorder="1" applyAlignment="1" applyProtection="1">
      <alignment vertical="top" wrapText="1"/>
      <protection/>
    </xf>
    <xf numFmtId="0" fontId="23" fillId="48" borderId="0" xfId="0" applyNumberFormat="1" applyFont="1" applyFill="1" applyBorder="1" applyAlignment="1" applyProtection="1">
      <alignment horizontal="center"/>
      <protection/>
    </xf>
    <xf numFmtId="0" fontId="22" fillId="48" borderId="0" xfId="0" applyNumberFormat="1" applyFont="1" applyFill="1" applyBorder="1" applyAlignment="1" applyProtection="1">
      <alignment wrapText="1"/>
      <protection/>
    </xf>
    <xf numFmtId="0" fontId="22" fillId="48" borderId="0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7" borderId="17" xfId="0" applyNumberFormat="1" applyFont="1" applyFill="1" applyBorder="1" applyAlignment="1" applyProtection="1">
      <alignment/>
      <protection/>
    </xf>
    <xf numFmtId="1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" fontId="46" fillId="49" borderId="20" xfId="0" applyNumberFormat="1" applyFont="1" applyFill="1" applyBorder="1" applyAlignment="1">
      <alignment horizontal="right" vertical="top" wrapText="1"/>
    </xf>
    <xf numFmtId="1" fontId="46" fillId="49" borderId="21" xfId="0" applyNumberFormat="1" applyFont="1" applyFill="1" applyBorder="1" applyAlignment="1">
      <alignment horizontal="left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1" fontId="45" fillId="0" borderId="20" xfId="0" applyNumberFormat="1" applyFont="1" applyBorder="1" applyAlignment="1">
      <alignment horizontal="left" wrapText="1"/>
    </xf>
    <xf numFmtId="3" fontId="45" fillId="0" borderId="25" xfId="0" applyNumberFormat="1" applyFont="1" applyBorder="1" applyAlignment="1">
      <alignment horizontal="center" vertical="center" wrapText="1"/>
    </xf>
    <xf numFmtId="3" fontId="45" fillId="0" borderId="26" xfId="0" applyNumberFormat="1" applyFont="1" applyBorder="1" applyAlignment="1">
      <alignment/>
    </xf>
    <xf numFmtId="3" fontId="45" fillId="0" borderId="26" xfId="0" applyNumberFormat="1" applyFont="1" applyBorder="1" applyAlignment="1">
      <alignment horizontal="center" vertical="center" wrapText="1"/>
    </xf>
    <xf numFmtId="3" fontId="45" fillId="0" borderId="27" xfId="0" applyNumberFormat="1" applyFont="1" applyBorder="1" applyAlignment="1">
      <alignment horizontal="center" vertical="center" wrapText="1"/>
    </xf>
    <xf numFmtId="3" fontId="45" fillId="0" borderId="28" xfId="0" applyNumberFormat="1" applyFont="1" applyBorder="1" applyAlignment="1">
      <alignment horizontal="center" vertical="center" wrapText="1"/>
    </xf>
    <xf numFmtId="1" fontId="45" fillId="0" borderId="29" xfId="0" applyNumberFormat="1" applyFont="1" applyBorder="1" applyAlignment="1">
      <alignment horizontal="left" wrapText="1"/>
    </xf>
    <xf numFmtId="3" fontId="45" fillId="0" borderId="30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32" xfId="0" applyNumberFormat="1" applyFont="1" applyBorder="1" applyAlignment="1">
      <alignment/>
    </xf>
    <xf numFmtId="1" fontId="46" fillId="0" borderId="33" xfId="0" applyNumberFormat="1" applyFont="1" applyBorder="1" applyAlignment="1">
      <alignment wrapText="1"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1" fontId="46" fillId="0" borderId="20" xfId="0" applyNumberFormat="1" applyFont="1" applyFill="1" applyBorder="1" applyAlignment="1">
      <alignment horizontal="right" vertical="top" wrapText="1"/>
    </xf>
    <xf numFmtId="1" fontId="46" fillId="0" borderId="21" xfId="0" applyNumberFormat="1" applyFont="1" applyFill="1" applyBorder="1" applyAlignment="1">
      <alignment horizontal="left" wrapText="1"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0" fontId="4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4" fillId="0" borderId="34" xfId="0" applyFont="1" applyBorder="1" applyAlignment="1" quotePrefix="1">
      <alignment horizontal="left" wrapText="1"/>
    </xf>
    <xf numFmtId="0" fontId="44" fillId="0" borderId="17" xfId="0" applyFont="1" applyBorder="1" applyAlignment="1" quotePrefix="1">
      <alignment horizontal="left" wrapText="1"/>
    </xf>
    <xf numFmtId="0" fontId="44" fillId="0" borderId="17" xfId="0" applyFont="1" applyBorder="1" applyAlignment="1" quotePrefix="1">
      <alignment horizontal="center" wrapText="1"/>
    </xf>
    <xf numFmtId="0" fontId="44" fillId="0" borderId="17" xfId="0" applyNumberFormat="1" applyFont="1" applyFill="1" applyBorder="1" applyAlignment="1" applyProtection="1" quotePrefix="1">
      <alignment horizontal="left"/>
      <protection/>
    </xf>
    <xf numFmtId="3" fontId="44" fillId="7" borderId="19" xfId="0" applyNumberFormat="1" applyFont="1" applyFill="1" applyBorder="1" applyAlignment="1">
      <alignment horizontal="right"/>
    </xf>
    <xf numFmtId="3" fontId="44" fillId="0" borderId="19" xfId="0" applyNumberFormat="1" applyFont="1" applyFill="1" applyBorder="1" applyAlignment="1">
      <alignment horizontal="right"/>
    </xf>
    <xf numFmtId="0" fontId="46" fillId="7" borderId="34" xfId="0" applyFont="1" applyFill="1" applyBorder="1" applyAlignment="1">
      <alignment horizontal="left"/>
    </xf>
    <xf numFmtId="3" fontId="44" fillId="0" borderId="19" xfId="0" applyNumberFormat="1" applyFont="1" applyBorder="1" applyAlignment="1">
      <alignment horizontal="right"/>
    </xf>
    <xf numFmtId="3" fontId="44" fillId="7" borderId="19" xfId="0" applyNumberFormat="1" applyFont="1" applyFill="1" applyBorder="1" applyAlignment="1" applyProtection="1">
      <alignment horizontal="right" wrapText="1"/>
      <protection/>
    </xf>
    <xf numFmtId="3" fontId="44" fillId="50" borderId="34" xfId="0" applyNumberFormat="1" applyFont="1" applyFill="1" applyBorder="1" applyAlignment="1" quotePrefix="1">
      <alignment horizontal="right"/>
    </xf>
    <xf numFmtId="3" fontId="44" fillId="50" borderId="19" xfId="0" applyNumberFormat="1" applyFont="1" applyFill="1" applyBorder="1" applyAlignment="1" applyProtection="1">
      <alignment horizontal="right" wrapText="1"/>
      <protection/>
    </xf>
    <xf numFmtId="3" fontId="44" fillId="7" borderId="34" xfId="0" applyNumberFormat="1" applyFont="1" applyFill="1" applyBorder="1" applyAlignment="1" quotePrefix="1">
      <alignment horizontal="right"/>
    </xf>
    <xf numFmtId="0" fontId="44" fillId="0" borderId="0" xfId="0" applyNumberFormat="1" applyFont="1" applyFill="1" applyBorder="1" applyAlignment="1" applyProtection="1" quotePrefix="1">
      <alignment horizontal="left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vertical="center"/>
    </xf>
    <xf numFmtId="3" fontId="44" fillId="47" borderId="19" xfId="0" applyNumberFormat="1" applyFont="1" applyFill="1" applyBorder="1" applyAlignment="1">
      <alignment horizontal="right"/>
    </xf>
    <xf numFmtId="0" fontId="44" fillId="50" borderId="19" xfId="0" applyNumberFormat="1" applyFont="1" applyFill="1" applyBorder="1" applyAlignment="1" applyProtection="1">
      <alignment horizontal="center" vertical="center"/>
      <protection/>
    </xf>
    <xf numFmtId="1" fontId="49" fillId="0" borderId="29" xfId="0" applyNumberFormat="1" applyFont="1" applyBorder="1" applyAlignment="1">
      <alignment horizontal="left" vertical="center" wrapText="1"/>
    </xf>
    <xf numFmtId="3" fontId="45" fillId="0" borderId="30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3" fontId="45" fillId="0" borderId="32" xfId="0" applyNumberFormat="1" applyFont="1" applyBorder="1" applyAlignment="1">
      <alignment vertical="center"/>
    </xf>
    <xf numFmtId="3" fontId="71" fillId="0" borderId="31" xfId="0" applyNumberFormat="1" applyFont="1" applyBorder="1" applyAlignment="1">
      <alignment vertical="center"/>
    </xf>
    <xf numFmtId="0" fontId="44" fillId="50" borderId="19" xfId="0" applyNumberFormat="1" applyFont="1" applyFill="1" applyBorder="1" applyAlignment="1" applyProtection="1">
      <alignment vertical="center" wrapText="1"/>
      <protection/>
    </xf>
    <xf numFmtId="3" fontId="44" fillId="47" borderId="19" xfId="0" applyNumberFormat="1" applyFont="1" applyFill="1" applyBorder="1" applyAlignment="1" applyProtection="1">
      <alignment horizontal="center"/>
      <protection/>
    </xf>
    <xf numFmtId="3" fontId="44" fillId="47" borderId="19" xfId="0" applyNumberFormat="1" applyFont="1" applyFill="1" applyBorder="1" applyAlignment="1" applyProtection="1">
      <alignment horizontal="right"/>
      <protection/>
    </xf>
    <xf numFmtId="3" fontId="44" fillId="0" borderId="19" xfId="0" applyNumberFormat="1" applyFont="1" applyFill="1" applyBorder="1" applyAlignment="1" applyProtection="1">
      <alignment horizontal="right"/>
      <protection/>
    </xf>
    <xf numFmtId="3" fontId="44" fillId="0" borderId="19" xfId="0" applyNumberFormat="1" applyFont="1" applyFill="1" applyBorder="1" applyAlignment="1" applyProtection="1">
      <alignment horizontal="right" vertical="center"/>
      <protection/>
    </xf>
    <xf numFmtId="3" fontId="44" fillId="47" borderId="19" xfId="0" applyNumberFormat="1" applyFont="1" applyFill="1" applyBorder="1" applyAlignment="1" applyProtection="1">
      <alignment horizontal="right" vertical="center"/>
      <protection/>
    </xf>
    <xf numFmtId="3" fontId="43" fillId="47" borderId="19" xfId="0" applyNumberFormat="1" applyFont="1" applyFill="1" applyBorder="1" applyAlignment="1" applyProtection="1">
      <alignment horizontal="right"/>
      <protection/>
    </xf>
    <xf numFmtId="3" fontId="43" fillId="0" borderId="19" xfId="0" applyNumberFormat="1" applyFont="1" applyFill="1" applyBorder="1" applyAlignment="1" applyProtection="1">
      <alignment horizontal="right"/>
      <protection/>
    </xf>
    <xf numFmtId="3" fontId="44" fillId="47" borderId="19" xfId="0" applyNumberFormat="1" applyFont="1" applyFill="1" applyBorder="1" applyAlignment="1" applyProtection="1">
      <alignment horizontal="right" vertical="top"/>
      <protection/>
    </xf>
    <xf numFmtId="3" fontId="44" fillId="0" borderId="19" xfId="0" applyNumberFormat="1" applyFont="1" applyFill="1" applyBorder="1" applyAlignment="1" applyProtection="1">
      <alignment horizontal="right" vertical="top"/>
      <protection/>
    </xf>
    <xf numFmtId="3" fontId="43" fillId="0" borderId="19" xfId="0" applyNumberFormat="1" applyFont="1" applyFill="1" applyBorder="1" applyAlignment="1" applyProtection="1">
      <alignment horizontal="right" vertical="top"/>
      <protection/>
    </xf>
    <xf numFmtId="179" fontId="44" fillId="0" borderId="19" xfId="0" applyNumberFormat="1" applyFont="1" applyFill="1" applyBorder="1" applyAlignment="1" applyProtection="1">
      <alignment horizontal="right"/>
      <protection/>
    </xf>
    <xf numFmtId="179" fontId="44" fillId="0" borderId="19" xfId="0" applyNumberFormat="1" applyFont="1" applyFill="1" applyBorder="1" applyAlignment="1" applyProtection="1">
      <alignment horizontal="right" vertical="center"/>
      <protection/>
    </xf>
    <xf numFmtId="3" fontId="44" fillId="50" borderId="19" xfId="0" applyNumberFormat="1" applyFont="1" applyFill="1" applyBorder="1" applyAlignment="1" applyProtection="1">
      <alignment horizontal="right" vertical="center"/>
      <protection/>
    </xf>
    <xf numFmtId="3" fontId="43" fillId="47" borderId="19" xfId="0" applyNumberFormat="1" applyFont="1" applyFill="1" applyBorder="1" applyAlignment="1" applyProtection="1">
      <alignment horizontal="center"/>
      <protection/>
    </xf>
    <xf numFmtId="0" fontId="44" fillId="51" borderId="19" xfId="0" applyNumberFormat="1" applyFont="1" applyFill="1" applyBorder="1" applyAlignment="1" applyProtection="1">
      <alignment horizontal="center" vertical="center"/>
      <protection/>
    </xf>
    <xf numFmtId="0" fontId="44" fillId="8" borderId="19" xfId="0" applyNumberFormat="1" applyFont="1" applyFill="1" applyBorder="1" applyAlignment="1" applyProtection="1">
      <alignment horizontal="center" vertical="center"/>
      <protection/>
    </xf>
    <xf numFmtId="0" fontId="44" fillId="8" borderId="19" xfId="0" applyNumberFormat="1" applyFont="1" applyFill="1" applyBorder="1" applyAlignment="1" applyProtection="1">
      <alignment vertical="center" wrapText="1"/>
      <protection/>
    </xf>
    <xf numFmtId="3" fontId="44" fillId="8" borderId="19" xfId="0" applyNumberFormat="1" applyFont="1" applyFill="1" applyBorder="1" applyAlignment="1" applyProtection="1">
      <alignment horizontal="right" vertical="center"/>
      <protection/>
    </xf>
    <xf numFmtId="179" fontId="44" fillId="8" borderId="19" xfId="0" applyNumberFormat="1" applyFont="1" applyFill="1" applyBorder="1" applyAlignment="1" applyProtection="1">
      <alignment horizontal="right" vertical="center"/>
      <protection/>
    </xf>
    <xf numFmtId="3" fontId="43" fillId="8" borderId="19" xfId="0" applyNumberFormat="1" applyFont="1" applyFill="1" applyBorder="1" applyAlignment="1" applyProtection="1">
      <alignment horizontal="right" vertical="center"/>
      <protection/>
    </xf>
    <xf numFmtId="3" fontId="43" fillId="8" borderId="19" xfId="0" applyNumberFormat="1" applyFont="1" applyFill="1" applyBorder="1" applyAlignment="1" applyProtection="1">
      <alignment horizontal="right" vertical="top"/>
      <protection/>
    </xf>
    <xf numFmtId="0" fontId="51" fillId="52" borderId="35" xfId="0" applyNumberFormat="1" applyFont="1" applyFill="1" applyBorder="1" applyAlignment="1" applyProtection="1">
      <alignment horizontal="center" vertical="center" wrapText="1"/>
      <protection/>
    </xf>
    <xf numFmtId="0" fontId="44" fillId="52" borderId="36" xfId="0" applyNumberFormat="1" applyFont="1" applyFill="1" applyBorder="1" applyAlignment="1" applyProtection="1">
      <alignment horizontal="center" vertical="center" wrapText="1"/>
      <protection/>
    </xf>
    <xf numFmtId="0" fontId="51" fillId="52" borderId="36" xfId="0" applyNumberFormat="1" applyFont="1" applyFill="1" applyBorder="1" applyAlignment="1" applyProtection="1">
      <alignment horizontal="center" vertical="center" wrapText="1"/>
      <protection/>
    </xf>
    <xf numFmtId="0" fontId="43" fillId="47" borderId="19" xfId="0" applyNumberFormat="1" applyFont="1" applyFill="1" applyBorder="1" applyAlignment="1" applyProtection="1">
      <alignment wrapText="1"/>
      <protection/>
    </xf>
    <xf numFmtId="0" fontId="43" fillId="47" borderId="19" xfId="0" applyNumberFormat="1" applyFont="1" applyFill="1" applyBorder="1" applyAlignment="1" applyProtection="1">
      <alignment horizontal="center"/>
      <protection/>
    </xf>
    <xf numFmtId="3" fontId="43" fillId="47" borderId="19" xfId="0" applyNumberFormat="1" applyFont="1" applyFill="1" applyBorder="1" applyAlignment="1" applyProtection="1">
      <alignment/>
      <protection/>
    </xf>
    <xf numFmtId="0" fontId="44" fillId="47" borderId="19" xfId="0" applyNumberFormat="1" applyFont="1" applyFill="1" applyBorder="1" applyAlignment="1" applyProtection="1">
      <alignment horizontal="center"/>
      <protection/>
    </xf>
    <xf numFmtId="0" fontId="25" fillId="0" borderId="0" xfId="62" applyFont="1" applyBorder="1" applyAlignment="1">
      <alignment horizontal="left"/>
      <protection/>
    </xf>
    <xf numFmtId="0" fontId="24" fillId="0" borderId="0" xfId="62" applyFont="1" applyAlignment="1">
      <alignment/>
      <protection/>
    </xf>
    <xf numFmtId="0" fontId="20" fillId="0" borderId="0" xfId="62" applyFont="1" applyBorder="1" applyAlignment="1">
      <alignment horizontal="left"/>
      <protection/>
    </xf>
    <xf numFmtId="0" fontId="3" fillId="0" borderId="0" xfId="62" applyFont="1" applyAlignment="1">
      <alignment/>
      <protection/>
    </xf>
    <xf numFmtId="0" fontId="20" fillId="0" borderId="0" xfId="62" applyFont="1" applyAlignment="1">
      <alignment/>
      <protection/>
    </xf>
    <xf numFmtId="0" fontId="52" fillId="0" borderId="0" xfId="62" applyFont="1" applyBorder="1" applyAlignment="1">
      <alignment/>
      <protection/>
    </xf>
    <xf numFmtId="0" fontId="52" fillId="0" borderId="0" xfId="62" applyFont="1" applyBorder="1" applyAlignment="1">
      <alignment horizontal="center"/>
      <protection/>
    </xf>
    <xf numFmtId="0" fontId="52" fillId="0" borderId="19" xfId="87" applyFont="1" applyBorder="1" applyAlignment="1">
      <alignment horizontal="center" vertical="center" wrapText="1"/>
      <protection/>
    </xf>
    <xf numFmtId="0" fontId="3" fillId="0" borderId="19" xfId="87" applyFont="1" applyBorder="1" applyAlignment="1">
      <alignment horizontal="center" vertical="center"/>
      <protection/>
    </xf>
    <xf numFmtId="0" fontId="3" fillId="0" borderId="19" xfId="87" applyFont="1" applyBorder="1" applyAlignment="1">
      <alignment horizontal="center"/>
      <protection/>
    </xf>
    <xf numFmtId="0" fontId="20" fillId="0" borderId="19" xfId="62" applyFont="1" applyBorder="1" applyAlignment="1">
      <alignment horizontal="center" vertical="center" wrapText="1"/>
      <protection/>
    </xf>
    <xf numFmtId="0" fontId="53" fillId="0" borderId="19" xfId="87" applyFont="1" applyBorder="1" applyAlignment="1">
      <alignment horizontal="left" vertical="center" wrapText="1"/>
      <protection/>
    </xf>
    <xf numFmtId="0" fontId="53" fillId="0" borderId="19" xfId="87" applyFont="1" applyFill="1" applyBorder="1" applyAlignment="1">
      <alignment vertical="center" wrapText="1"/>
      <protection/>
    </xf>
    <xf numFmtId="3" fontId="20" fillId="0" borderId="19" xfId="87" applyNumberFormat="1" applyFont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/>
      <protection hidden="1"/>
    </xf>
    <xf numFmtId="3" fontId="3" fillId="0" borderId="19" xfId="87" applyNumberFormat="1" applyFont="1" applyBorder="1" applyAlignment="1">
      <alignment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37" xfId="0" applyNumberFormat="1" applyFont="1" applyFill="1" applyBorder="1" applyAlignment="1" applyProtection="1">
      <alignment horizontal="left" vertical="top" wrapText="1"/>
      <protection hidden="1"/>
    </xf>
    <xf numFmtId="0" fontId="52" fillId="0" borderId="19" xfId="87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top" wrapText="1"/>
      <protection/>
    </xf>
    <xf numFmtId="0" fontId="53" fillId="0" borderId="19" xfId="87" applyFont="1" applyFill="1" applyBorder="1" applyAlignment="1">
      <alignment vertical="top" wrapText="1"/>
      <protection/>
    </xf>
    <xf numFmtId="0" fontId="52" fillId="0" borderId="19" xfId="87" applyFont="1" applyBorder="1" applyAlignment="1">
      <alignment horizontal="center" vertical="top" wrapText="1"/>
      <protection/>
    </xf>
    <xf numFmtId="3" fontId="3" fillId="0" borderId="19" xfId="87" applyNumberFormat="1" applyFont="1" applyBorder="1" applyAlignment="1">
      <alignment vertical="top" wrapText="1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3" fillId="20" borderId="19" xfId="62" applyFont="1" applyFill="1" applyBorder="1" applyAlignment="1">
      <alignment horizontal="center" vertical="center" wrapText="1"/>
      <protection/>
    </xf>
    <xf numFmtId="0" fontId="53" fillId="20" borderId="19" xfId="87" applyFont="1" applyFill="1" applyBorder="1" applyAlignment="1">
      <alignment vertical="center" wrapText="1"/>
      <protection/>
    </xf>
    <xf numFmtId="3" fontId="20" fillId="20" borderId="19" xfId="87" applyNumberFormat="1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vertical="center" wrapText="1"/>
      <protection/>
    </xf>
    <xf numFmtId="0" fontId="52" fillId="0" borderId="19" xfId="87" applyFont="1" applyBorder="1" applyAlignment="1">
      <alignment vertical="center" wrapText="1"/>
      <protection/>
    </xf>
    <xf numFmtId="0" fontId="53" fillId="0" borderId="19" xfId="87" applyFont="1" applyFill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top"/>
    </xf>
    <xf numFmtId="0" fontId="52" fillId="0" borderId="19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center" vertical="center"/>
    </xf>
    <xf numFmtId="49" fontId="53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0" xfId="88" applyNumberFormat="1" applyFont="1" applyFill="1" applyBorder="1" applyAlignment="1" applyProtection="1">
      <alignment horizontal="left" vertical="top" wrapText="1" shrinkToFit="1"/>
      <protection hidden="1"/>
    </xf>
    <xf numFmtId="0" fontId="53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3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1" fontId="52" fillId="0" borderId="34" xfId="0" applyNumberFormat="1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14" fontId="52" fillId="0" borderId="19" xfId="0" applyNumberFormat="1" applyFont="1" applyFill="1" applyBorder="1" applyAlignment="1">
      <alignment horizontal="center" vertical="center" wrapText="1"/>
    </xf>
    <xf numFmtId="1" fontId="52" fillId="0" borderId="39" xfId="0" applyNumberFormat="1" applyFont="1" applyFill="1" applyBorder="1" applyAlignment="1">
      <alignment horizontal="left" vertical="center" wrapText="1"/>
    </xf>
    <xf numFmtId="1" fontId="53" fillId="0" borderId="19" xfId="0" applyNumberFormat="1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1" fontId="52" fillId="0" borderId="40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14" fontId="52" fillId="0" borderId="34" xfId="0" applyNumberFormat="1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vertical="center"/>
    </xf>
    <xf numFmtId="3" fontId="52" fillId="0" borderId="19" xfId="0" applyNumberFormat="1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3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/>
      <protection/>
    </xf>
    <xf numFmtId="3" fontId="3" fillId="47" borderId="19" xfId="0" applyNumberFormat="1" applyFont="1" applyFill="1" applyBorder="1" applyAlignment="1" applyProtection="1">
      <alignment horizontal="right"/>
      <protection/>
    </xf>
    <xf numFmtId="3" fontId="3" fillId="47" borderId="19" xfId="0" applyNumberFormat="1" applyFont="1" applyFill="1" applyBorder="1" applyAlignment="1" applyProtection="1">
      <alignment horizontal="right" vertical="center"/>
      <protection/>
    </xf>
    <xf numFmtId="0" fontId="3" fillId="47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vertical="top"/>
      <protection/>
    </xf>
    <xf numFmtId="0" fontId="72" fillId="47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28" borderId="19" xfId="0" applyNumberFormat="1" applyFont="1" applyFill="1" applyBorder="1" applyAlignment="1" applyProtection="1">
      <alignment/>
      <protection/>
    </xf>
    <xf numFmtId="3" fontId="20" fillId="28" borderId="19" xfId="0" applyNumberFormat="1" applyFont="1" applyFill="1" applyBorder="1" applyAlignment="1" applyProtection="1">
      <alignment/>
      <protection/>
    </xf>
    <xf numFmtId="0" fontId="44" fillId="53" borderId="19" xfId="0" applyNumberFormat="1" applyFont="1" applyFill="1" applyBorder="1" applyAlignment="1" applyProtection="1">
      <alignment horizontal="center" vertical="center"/>
      <protection/>
    </xf>
    <xf numFmtId="0" fontId="44" fillId="53" borderId="19" xfId="0" applyNumberFormat="1" applyFont="1" applyFill="1" applyBorder="1" applyAlignment="1" applyProtection="1">
      <alignment vertical="top" wrapText="1"/>
      <protection/>
    </xf>
    <xf numFmtId="3" fontId="44" fillId="53" borderId="19" xfId="0" applyNumberFormat="1" applyFont="1" applyFill="1" applyBorder="1" applyAlignment="1" applyProtection="1">
      <alignment horizontal="right" vertical="center"/>
      <protection/>
    </xf>
    <xf numFmtId="3" fontId="44" fillId="53" borderId="19" xfId="0" applyNumberFormat="1" applyFont="1" applyFill="1" applyBorder="1" applyAlignment="1" applyProtection="1">
      <alignment horizontal="right" vertical="top"/>
      <protection/>
    </xf>
    <xf numFmtId="0" fontId="44" fillId="17" borderId="19" xfId="0" applyNumberFormat="1" applyFont="1" applyFill="1" applyBorder="1" applyAlignment="1" applyProtection="1">
      <alignment horizontal="center" vertical="center"/>
      <protection/>
    </xf>
    <xf numFmtId="0" fontId="44" fillId="17" borderId="19" xfId="0" applyNumberFormat="1" applyFont="1" applyFill="1" applyBorder="1" applyAlignment="1" applyProtection="1">
      <alignment vertical="top" wrapText="1"/>
      <protection/>
    </xf>
    <xf numFmtId="3" fontId="44" fillId="17" borderId="19" xfId="0" applyNumberFormat="1" applyFont="1" applyFill="1" applyBorder="1" applyAlignment="1" applyProtection="1">
      <alignment horizontal="right" vertical="center"/>
      <protection/>
    </xf>
    <xf numFmtId="3" fontId="44" fillId="17" borderId="19" xfId="0" applyNumberFormat="1" applyFont="1" applyFill="1" applyBorder="1" applyAlignment="1" applyProtection="1">
      <alignment horizontal="right" vertical="top"/>
      <protection/>
    </xf>
    <xf numFmtId="179" fontId="44" fillId="50" borderId="19" xfId="0" applyNumberFormat="1" applyFont="1" applyFill="1" applyBorder="1" applyAlignment="1" applyProtection="1">
      <alignment horizontal="right" vertical="center"/>
      <protection/>
    </xf>
    <xf numFmtId="3" fontId="43" fillId="50" borderId="19" xfId="0" applyNumberFormat="1" applyFont="1" applyFill="1" applyBorder="1" applyAlignment="1" applyProtection="1">
      <alignment horizontal="right" vertical="center"/>
      <protection/>
    </xf>
    <xf numFmtId="3" fontId="43" fillId="50" borderId="19" xfId="0" applyNumberFormat="1" applyFont="1" applyFill="1" applyBorder="1" applyAlignment="1" applyProtection="1">
      <alignment horizontal="right" vertical="top"/>
      <protection/>
    </xf>
    <xf numFmtId="0" fontId="44" fillId="19" borderId="19" xfId="0" applyNumberFormat="1" applyFont="1" applyFill="1" applyBorder="1" applyAlignment="1" applyProtection="1">
      <alignment horizontal="center" vertical="center"/>
      <protection/>
    </xf>
    <xf numFmtId="0" fontId="44" fillId="19" borderId="19" xfId="0" applyNumberFormat="1" applyFont="1" applyFill="1" applyBorder="1" applyAlignment="1" applyProtection="1">
      <alignment vertical="center" wrapText="1"/>
      <protection/>
    </xf>
    <xf numFmtId="3" fontId="44" fillId="19" borderId="19" xfId="0" applyNumberFormat="1" applyFont="1" applyFill="1" applyBorder="1" applyAlignment="1" applyProtection="1">
      <alignment horizontal="right" vertical="center"/>
      <protection/>
    </xf>
    <xf numFmtId="3" fontId="44" fillId="19" borderId="19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52" fillId="0" borderId="0" xfId="0" applyNumberFormat="1" applyFont="1" applyFill="1" applyAlignment="1">
      <alignment horizontal="left" vertical="center"/>
    </xf>
    <xf numFmtId="3" fontId="52" fillId="0" borderId="0" xfId="0" applyNumberFormat="1" applyFont="1" applyFill="1" applyAlignment="1">
      <alignment vertical="center"/>
    </xf>
    <xf numFmtId="1" fontId="53" fillId="0" borderId="39" xfId="0" applyNumberFormat="1" applyFont="1" applyFill="1" applyBorder="1" applyAlignment="1">
      <alignment vertical="center" wrapText="1"/>
    </xf>
    <xf numFmtId="1" fontId="53" fillId="0" borderId="0" xfId="0" applyNumberFormat="1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vertical="center"/>
    </xf>
    <xf numFmtId="1" fontId="53" fillId="0" borderId="17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right" vertical="center"/>
    </xf>
    <xf numFmtId="1" fontId="53" fillId="12" borderId="40" xfId="0" applyNumberFormat="1" applyFont="1" applyFill="1" applyBorder="1" applyAlignment="1">
      <alignment vertical="center" wrapText="1"/>
    </xf>
    <xf numFmtId="3" fontId="53" fillId="12" borderId="19" xfId="0" applyNumberFormat="1" applyFont="1" applyFill="1" applyBorder="1" applyAlignment="1">
      <alignment horizontal="center" vertical="center"/>
    </xf>
    <xf numFmtId="0" fontId="3" fillId="51" borderId="19" xfId="0" applyNumberFormat="1" applyFont="1" applyFill="1" applyBorder="1" applyAlignment="1" applyProtection="1">
      <alignment vertical="center"/>
      <protection/>
    </xf>
    <xf numFmtId="0" fontId="72" fillId="51" borderId="19" xfId="0" applyNumberFormat="1" applyFont="1" applyFill="1" applyBorder="1" applyAlignment="1" applyProtection="1">
      <alignment horizontal="center" vertical="center"/>
      <protection/>
    </xf>
    <xf numFmtId="0" fontId="3" fillId="53" borderId="19" xfId="0" applyNumberFormat="1" applyFont="1" applyFill="1" applyBorder="1" applyAlignment="1" applyProtection="1">
      <alignment horizontal="center" vertical="center"/>
      <protection/>
    </xf>
    <xf numFmtId="0" fontId="3" fillId="53" borderId="19" xfId="0" applyNumberFormat="1" applyFont="1" applyFill="1" applyBorder="1" applyAlignment="1" applyProtection="1">
      <alignment wrapText="1"/>
      <protection/>
    </xf>
    <xf numFmtId="0" fontId="3" fillId="53" borderId="19" xfId="0" applyNumberFormat="1" applyFont="1" applyFill="1" applyBorder="1" applyAlignment="1" applyProtection="1">
      <alignment/>
      <protection/>
    </xf>
    <xf numFmtId="0" fontId="72" fillId="53" borderId="19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/>
      <protection/>
    </xf>
    <xf numFmtId="0" fontId="3" fillId="8" borderId="19" xfId="0" applyNumberFormat="1" applyFont="1" applyFill="1" applyBorder="1" applyAlignment="1" applyProtection="1">
      <alignment horizontal="center"/>
      <protection/>
    </xf>
    <xf numFmtId="0" fontId="3" fillId="17" borderId="19" xfId="0" applyNumberFormat="1" applyFont="1" applyFill="1" applyBorder="1" applyAlignment="1" applyProtection="1">
      <alignment horizontal="center" vertical="center"/>
      <protection/>
    </xf>
    <xf numFmtId="0" fontId="3" fillId="17" borderId="19" xfId="0" applyNumberFormat="1" applyFont="1" applyFill="1" applyBorder="1" applyAlignment="1" applyProtection="1">
      <alignment/>
      <protection/>
    </xf>
    <xf numFmtId="0" fontId="3" fillId="17" borderId="19" xfId="0" applyNumberFormat="1" applyFont="1" applyFill="1" applyBorder="1" applyAlignment="1" applyProtection="1">
      <alignment horizontal="center"/>
      <protection/>
    </xf>
    <xf numFmtId="0" fontId="3" fillId="50" borderId="19" xfId="0" applyNumberFormat="1" applyFont="1" applyFill="1" applyBorder="1" applyAlignment="1" applyProtection="1">
      <alignment horizontal="center" vertical="center"/>
      <protection/>
    </xf>
    <xf numFmtId="0" fontId="3" fillId="50" borderId="19" xfId="0" applyNumberFormat="1" applyFont="1" applyFill="1" applyBorder="1" applyAlignment="1" applyProtection="1">
      <alignment wrapText="1"/>
      <protection/>
    </xf>
    <xf numFmtId="0" fontId="3" fillId="50" borderId="19" xfId="0" applyNumberFormat="1" applyFont="1" applyFill="1" applyBorder="1" applyAlignment="1" applyProtection="1">
      <alignment horizontal="center"/>
      <protection/>
    </xf>
    <xf numFmtId="0" fontId="3" fillId="19" borderId="19" xfId="0" applyNumberFormat="1" applyFont="1" applyFill="1" applyBorder="1" applyAlignment="1" applyProtection="1">
      <alignment horizontal="center" vertical="center"/>
      <protection/>
    </xf>
    <xf numFmtId="0" fontId="3" fillId="19" borderId="19" xfId="0" applyNumberFormat="1" applyFont="1" applyFill="1" applyBorder="1" applyAlignment="1" applyProtection="1">
      <alignment wrapText="1"/>
      <protection/>
    </xf>
    <xf numFmtId="0" fontId="3" fillId="19" borderId="19" xfId="0" applyNumberFormat="1" applyFont="1" applyFill="1" applyBorder="1" applyAlignment="1" applyProtection="1">
      <alignment horizontal="center"/>
      <protection/>
    </xf>
    <xf numFmtId="0" fontId="44" fillId="54" borderId="19" xfId="0" applyNumberFormat="1" applyFont="1" applyFill="1" applyBorder="1" applyAlignment="1" applyProtection="1">
      <alignment wrapText="1"/>
      <protection/>
    </xf>
    <xf numFmtId="3" fontId="44" fillId="47" borderId="19" xfId="0" applyNumberFormat="1" applyFont="1" applyFill="1" applyBorder="1" applyAlignment="1" applyProtection="1">
      <alignment/>
      <protection/>
    </xf>
    <xf numFmtId="0" fontId="44" fillId="55" borderId="19" xfId="0" applyNumberFormat="1" applyFont="1" applyFill="1" applyBorder="1" applyAlignment="1" applyProtection="1">
      <alignment vertical="center" wrapText="1"/>
      <protection/>
    </xf>
    <xf numFmtId="3" fontId="44" fillId="51" borderId="19" xfId="0" applyNumberFormat="1" applyFont="1" applyFill="1" applyBorder="1" applyAlignment="1" applyProtection="1">
      <alignment horizontal="right" vertical="center"/>
      <protection/>
    </xf>
    <xf numFmtId="1" fontId="46" fillId="53" borderId="33" xfId="0" applyNumberFormat="1" applyFont="1" applyFill="1" applyBorder="1" applyAlignment="1">
      <alignment vertical="center" wrapText="1"/>
    </xf>
    <xf numFmtId="3" fontId="45" fillId="53" borderId="41" xfId="0" applyNumberFormat="1" applyFont="1" applyFill="1" applyBorder="1" applyAlignment="1">
      <alignment vertical="center"/>
    </xf>
    <xf numFmtId="3" fontId="45" fillId="53" borderId="22" xfId="0" applyNumberFormat="1" applyFont="1" applyFill="1" applyBorder="1" applyAlignment="1">
      <alignment vertical="center"/>
    </xf>
    <xf numFmtId="3" fontId="45" fillId="53" borderId="22" xfId="0" applyNumberFormat="1" applyFont="1" applyFill="1" applyBorder="1" applyAlignment="1">
      <alignment/>
    </xf>
    <xf numFmtId="0" fontId="44" fillId="20" borderId="19" xfId="0" applyNumberFormat="1" applyFont="1" applyFill="1" applyBorder="1" applyAlignment="1" applyProtection="1">
      <alignment horizontal="center" vertical="center"/>
      <protection/>
    </xf>
    <xf numFmtId="0" fontId="44" fillId="20" borderId="19" xfId="0" applyNumberFormat="1" applyFont="1" applyFill="1" applyBorder="1" applyAlignment="1" applyProtection="1">
      <alignment vertical="center" wrapText="1"/>
      <protection/>
    </xf>
    <xf numFmtId="3" fontId="44" fillId="20" borderId="19" xfId="0" applyNumberFormat="1" applyFont="1" applyFill="1" applyBorder="1" applyAlignment="1" applyProtection="1">
      <alignment horizontal="right" vertical="center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vertical="center" wrapText="1"/>
      <protection/>
    </xf>
    <xf numFmtId="0" fontId="46" fillId="7" borderId="34" xfId="0" applyNumberFormat="1" applyFont="1" applyFill="1" applyBorder="1" applyAlignment="1" applyProtection="1">
      <alignment horizontal="left" wrapText="1"/>
      <protection/>
    </xf>
    <xf numFmtId="0" fontId="45" fillId="7" borderId="17" xfId="0" applyNumberFormat="1" applyFont="1" applyFill="1" applyBorder="1" applyAlignment="1" applyProtection="1">
      <alignment wrapText="1"/>
      <protection/>
    </xf>
    <xf numFmtId="0" fontId="45" fillId="7" borderId="17" xfId="0" applyNumberFormat="1" applyFont="1" applyFill="1" applyBorder="1" applyAlignment="1" applyProtection="1">
      <alignment/>
      <protection/>
    </xf>
    <xf numFmtId="0" fontId="46" fillId="0" borderId="34" xfId="0" applyNumberFormat="1" applyFont="1" applyFill="1" applyBorder="1" applyAlignment="1" applyProtection="1">
      <alignment horizontal="left" wrapText="1"/>
      <protection/>
    </xf>
    <xf numFmtId="0" fontId="45" fillId="0" borderId="17" xfId="0" applyNumberFormat="1" applyFont="1" applyFill="1" applyBorder="1" applyAlignment="1" applyProtection="1">
      <alignment wrapText="1"/>
      <protection/>
    </xf>
    <xf numFmtId="0" fontId="45" fillId="0" borderId="17" xfId="0" applyNumberFormat="1" applyFont="1" applyFill="1" applyBorder="1" applyAlignment="1" applyProtection="1">
      <alignment/>
      <protection/>
    </xf>
    <xf numFmtId="0" fontId="46" fillId="0" borderId="34" xfId="0" applyFont="1" applyFill="1" applyBorder="1" applyAlignment="1" quotePrefix="1">
      <alignment horizontal="left"/>
    </xf>
    <xf numFmtId="0" fontId="46" fillId="0" borderId="34" xfId="0" applyNumberFormat="1" applyFont="1" applyFill="1" applyBorder="1" applyAlignment="1" applyProtection="1" quotePrefix="1">
      <alignment horizontal="left" wrapText="1"/>
      <protection/>
    </xf>
    <xf numFmtId="0" fontId="46" fillId="0" borderId="34" xfId="0" applyFont="1" applyBorder="1" applyAlignment="1" quotePrefix="1">
      <alignment horizontal="left"/>
    </xf>
    <xf numFmtId="0" fontId="46" fillId="7" borderId="34" xfId="0" applyNumberFormat="1" applyFont="1" applyFill="1" applyBorder="1" applyAlignment="1" applyProtection="1" quotePrefix="1">
      <alignment horizontal="left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50" borderId="34" xfId="0" applyNumberFormat="1" applyFont="1" applyFill="1" applyBorder="1" applyAlignment="1" applyProtection="1">
      <alignment horizontal="left" wrapText="1"/>
      <protection/>
    </xf>
    <xf numFmtId="0" fontId="44" fillId="50" borderId="17" xfId="0" applyNumberFormat="1" applyFont="1" applyFill="1" applyBorder="1" applyAlignment="1" applyProtection="1">
      <alignment horizontal="left" wrapText="1"/>
      <protection/>
    </xf>
    <xf numFmtId="0" fontId="44" fillId="50" borderId="42" xfId="0" applyNumberFormat="1" applyFont="1" applyFill="1" applyBorder="1" applyAlignment="1" applyProtection="1">
      <alignment horizontal="left" wrapText="1"/>
      <protection/>
    </xf>
    <xf numFmtId="0" fontId="44" fillId="7" borderId="34" xfId="0" applyNumberFormat="1" applyFont="1" applyFill="1" applyBorder="1" applyAlignment="1" applyProtection="1">
      <alignment horizontal="left" wrapText="1"/>
      <protection/>
    </xf>
    <xf numFmtId="0" fontId="44" fillId="7" borderId="17" xfId="0" applyNumberFormat="1" applyFont="1" applyFill="1" applyBorder="1" applyAlignment="1" applyProtection="1">
      <alignment horizontal="left" wrapText="1"/>
      <protection/>
    </xf>
    <xf numFmtId="0" fontId="44" fillId="7" borderId="42" xfId="0" applyNumberFormat="1" applyFont="1" applyFill="1" applyBorder="1" applyAlignment="1" applyProtection="1">
      <alignment horizontal="left" wrapText="1"/>
      <protection/>
    </xf>
    <xf numFmtId="0" fontId="54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6" fillId="0" borderId="41" xfId="0" applyNumberFormat="1" applyFont="1" applyBorder="1" applyAlignment="1">
      <alignment horizontal="center"/>
    </xf>
    <xf numFmtId="3" fontId="46" fillId="0" borderId="43" xfId="0" applyNumberFormat="1" applyFont="1" applyBorder="1" applyAlignment="1">
      <alignment horizontal="center"/>
    </xf>
    <xf numFmtId="3" fontId="46" fillId="0" borderId="44" xfId="0" applyNumberFormat="1" applyFont="1" applyBorder="1" applyAlignment="1">
      <alignment horizontal="center"/>
    </xf>
    <xf numFmtId="0" fontId="46" fillId="0" borderId="41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48" fillId="0" borderId="46" xfId="0" applyNumberFormat="1" applyFont="1" applyFill="1" applyBorder="1" applyAlignment="1" applyProtection="1">
      <alignment horizontal="center" vertical="center"/>
      <protection/>
    </xf>
    <xf numFmtId="0" fontId="25" fillId="0" borderId="0" xfId="62" applyFont="1" applyBorder="1" applyAlignment="1">
      <alignment horizontal="left"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62" applyFont="1" applyAlignment="1">
      <alignment horizontal="left"/>
      <protection/>
    </xf>
    <xf numFmtId="0" fontId="20" fillId="0" borderId="0" xfId="62" applyFont="1" applyBorder="1" applyAlignment="1">
      <alignment horizontal="center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20" fillId="20" borderId="19" xfId="87" applyFont="1" applyFill="1" applyBorder="1" applyAlignment="1">
      <alignment horizontal="center" vertical="center" wrapText="1"/>
      <protection/>
    </xf>
    <xf numFmtId="0" fontId="20" fillId="20" borderId="47" xfId="87" applyFont="1" applyFill="1" applyBorder="1" applyAlignment="1">
      <alignment horizontal="center" vertical="center" wrapText="1"/>
      <protection/>
    </xf>
    <xf numFmtId="0" fontId="20" fillId="20" borderId="38" xfId="87" applyFont="1" applyFill="1" applyBorder="1" applyAlignment="1">
      <alignment horizontal="center" vertical="center" wrapText="1"/>
      <protection/>
    </xf>
    <xf numFmtId="0" fontId="53" fillId="0" borderId="19" xfId="87" applyFont="1" applyFill="1" applyBorder="1" applyAlignment="1">
      <alignment horizontal="center" vertical="center" wrapText="1"/>
      <protection/>
    </xf>
    <xf numFmtId="0" fontId="53" fillId="0" borderId="0" xfId="87" applyFont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12" borderId="34" xfId="0" applyNumberFormat="1" applyFont="1" applyFill="1" applyBorder="1" applyAlignment="1" applyProtection="1">
      <alignment horizontal="center" vertical="center"/>
      <protection/>
    </xf>
    <xf numFmtId="0" fontId="20" fillId="12" borderId="17" xfId="0" applyNumberFormat="1" applyFont="1" applyFill="1" applyBorder="1" applyAlignment="1" applyProtection="1">
      <alignment horizontal="center" vertical="center"/>
      <protection/>
    </xf>
    <xf numFmtId="0" fontId="20" fillId="12" borderId="42" xfId="0" applyNumberFormat="1" applyFont="1" applyFill="1" applyBorder="1" applyAlignment="1" applyProtection="1">
      <alignment horizontal="center" vertical="center"/>
      <protection/>
    </xf>
    <xf numFmtId="0" fontId="53" fillId="12" borderId="34" xfId="0" applyFont="1" applyFill="1" applyBorder="1" applyAlignment="1">
      <alignment horizontal="center" vertical="center" wrapText="1"/>
    </xf>
    <xf numFmtId="0" fontId="53" fillId="12" borderId="17" xfId="0" applyFont="1" applyFill="1" applyBorder="1" applyAlignment="1">
      <alignment horizontal="center" vertical="center" wrapText="1"/>
    </xf>
    <xf numFmtId="0" fontId="53" fillId="12" borderId="42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1" fontId="53" fillId="12" borderId="34" xfId="0" applyNumberFormat="1" applyFont="1" applyFill="1" applyBorder="1" applyAlignment="1">
      <alignment horizontal="center" vertical="center"/>
    </xf>
    <xf numFmtId="1" fontId="53" fillId="12" borderId="17" xfId="0" applyNumberFormat="1" applyFont="1" applyFill="1" applyBorder="1" applyAlignment="1">
      <alignment horizontal="center" vertical="center"/>
    </xf>
    <xf numFmtId="1" fontId="53" fillId="12" borderId="4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47" borderId="34" xfId="0" applyNumberFormat="1" applyFont="1" applyFill="1" applyBorder="1" applyAlignment="1" applyProtection="1">
      <alignment horizontal="left"/>
      <protection/>
    </xf>
    <xf numFmtId="0" fontId="3" fillId="47" borderId="42" xfId="0" applyNumberFormat="1" applyFont="1" applyFill="1" applyBorder="1" applyAlignment="1" applyProtection="1">
      <alignment horizontal="left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cel Built-in Normal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6097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00725"/>
          <a:ext cx="16097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00725"/>
          <a:ext cx="1047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43950"/>
          <a:ext cx="1609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43950"/>
          <a:ext cx="1047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view="pageBreakPreview" zoomScale="120" zoomScaleSheetLayoutView="120" zoomScalePageLayoutView="0" workbookViewId="0" topLeftCell="A10">
      <selection activeCell="H24" sqref="H2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77"/>
      <c r="B2" s="277"/>
      <c r="C2" s="277"/>
      <c r="D2" s="277"/>
      <c r="E2" s="277"/>
      <c r="F2" s="277"/>
      <c r="G2" s="277"/>
      <c r="H2" s="277"/>
    </row>
    <row r="3" spans="1:8" ht="48" customHeight="1">
      <c r="A3" s="278" t="s">
        <v>166</v>
      </c>
      <c r="B3" s="278"/>
      <c r="C3" s="278"/>
      <c r="D3" s="278"/>
      <c r="E3" s="278"/>
      <c r="F3" s="278"/>
      <c r="G3" s="278"/>
      <c r="H3" s="278"/>
    </row>
    <row r="4" spans="1:8" s="30" customFormat="1" ht="26.25" customHeight="1">
      <c r="A4" s="278" t="s">
        <v>34</v>
      </c>
      <c r="B4" s="278"/>
      <c r="C4" s="278"/>
      <c r="D4" s="278"/>
      <c r="E4" s="278"/>
      <c r="F4" s="278"/>
      <c r="G4" s="279"/>
      <c r="H4" s="279"/>
    </row>
    <row r="5" spans="1:8" ht="15.75" customHeight="1">
      <c r="A5" s="85"/>
      <c r="B5" s="86"/>
      <c r="C5" s="86"/>
      <c r="D5" s="86"/>
      <c r="E5" s="86"/>
      <c r="F5" s="41"/>
      <c r="G5" s="41"/>
      <c r="H5" s="41"/>
    </row>
    <row r="6" spans="1:9" ht="27.75" customHeight="1">
      <c r="A6" s="87"/>
      <c r="B6" s="88"/>
      <c r="C6" s="88"/>
      <c r="D6" s="89"/>
      <c r="E6" s="90"/>
      <c r="F6" s="56" t="s">
        <v>167</v>
      </c>
      <c r="G6" s="56" t="s">
        <v>168</v>
      </c>
      <c r="H6" s="57" t="s">
        <v>169</v>
      </c>
      <c r="I6" s="31"/>
    </row>
    <row r="7" spans="1:9" ht="27.75" customHeight="1">
      <c r="A7" s="280" t="s">
        <v>35</v>
      </c>
      <c r="B7" s="281"/>
      <c r="C7" s="281"/>
      <c r="D7" s="281"/>
      <c r="E7" s="282"/>
      <c r="F7" s="91">
        <v>161878776</v>
      </c>
      <c r="G7" s="91">
        <v>158569705</v>
      </c>
      <c r="H7" s="91">
        <v>158569705</v>
      </c>
      <c r="I7" s="35"/>
    </row>
    <row r="8" spans="1:8" ht="22.5" customHeight="1">
      <c r="A8" s="283" t="s">
        <v>0</v>
      </c>
      <c r="B8" s="284"/>
      <c r="C8" s="284"/>
      <c r="D8" s="284"/>
      <c r="E8" s="285"/>
      <c r="F8" s="105">
        <v>161847776</v>
      </c>
      <c r="G8" s="105">
        <v>158549705</v>
      </c>
      <c r="H8" s="105">
        <v>158549705</v>
      </c>
    </row>
    <row r="9" spans="1:8" ht="22.5" customHeight="1">
      <c r="A9" s="286" t="s">
        <v>38</v>
      </c>
      <c r="B9" s="285"/>
      <c r="C9" s="285"/>
      <c r="D9" s="285"/>
      <c r="E9" s="285"/>
      <c r="F9" s="92">
        <v>31000</v>
      </c>
      <c r="G9" s="92">
        <v>20000</v>
      </c>
      <c r="H9" s="92">
        <v>20000</v>
      </c>
    </row>
    <row r="10" spans="1:8" ht="22.5" customHeight="1">
      <c r="A10" s="93" t="s">
        <v>36</v>
      </c>
      <c r="B10" s="58"/>
      <c r="C10" s="58"/>
      <c r="D10" s="58"/>
      <c r="E10" s="58"/>
      <c r="F10" s="91">
        <v>135511591</v>
      </c>
      <c r="G10" s="91">
        <v>131519705</v>
      </c>
      <c r="H10" s="91">
        <v>131519705</v>
      </c>
    </row>
    <row r="11" spans="1:10" ht="22.5" customHeight="1">
      <c r="A11" s="287" t="s">
        <v>1</v>
      </c>
      <c r="B11" s="284"/>
      <c r="C11" s="284"/>
      <c r="D11" s="284"/>
      <c r="E11" s="284"/>
      <c r="F11" s="92">
        <v>132017300</v>
      </c>
      <c r="G11" s="92">
        <v>128245000</v>
      </c>
      <c r="H11" s="92">
        <v>128245000</v>
      </c>
      <c r="I11" s="22"/>
      <c r="J11" s="22"/>
    </row>
    <row r="12" spans="1:10" ht="22.5" customHeight="1">
      <c r="A12" s="288" t="s">
        <v>40</v>
      </c>
      <c r="B12" s="285"/>
      <c r="C12" s="285"/>
      <c r="D12" s="285"/>
      <c r="E12" s="285"/>
      <c r="F12" s="94">
        <v>3494291</v>
      </c>
      <c r="G12" s="94">
        <v>3274705</v>
      </c>
      <c r="H12" s="94">
        <v>3274705</v>
      </c>
      <c r="I12" s="22"/>
      <c r="J12" s="22"/>
    </row>
    <row r="13" spans="1:10" ht="22.5" customHeight="1">
      <c r="A13" s="289" t="s">
        <v>2</v>
      </c>
      <c r="B13" s="281"/>
      <c r="C13" s="281"/>
      <c r="D13" s="281"/>
      <c r="E13" s="281"/>
      <c r="F13" s="95">
        <v>26367185</v>
      </c>
      <c r="G13" s="95">
        <v>27050000</v>
      </c>
      <c r="H13" s="95">
        <v>27050000</v>
      </c>
      <c r="J13" s="22"/>
    </row>
    <row r="14" spans="1:8" ht="25.5" customHeight="1">
      <c r="A14" s="290"/>
      <c r="B14" s="291"/>
      <c r="C14" s="291"/>
      <c r="D14" s="291"/>
      <c r="E14" s="291"/>
      <c r="F14" s="292"/>
      <c r="G14" s="292"/>
      <c r="H14" s="292"/>
    </row>
    <row r="15" spans="1:10" ht="27.75" customHeight="1">
      <c r="A15" s="87"/>
      <c r="B15" s="88"/>
      <c r="C15" s="88"/>
      <c r="D15" s="89"/>
      <c r="E15" s="90"/>
      <c r="F15" s="56" t="s">
        <v>167</v>
      </c>
      <c r="G15" s="56" t="s">
        <v>168</v>
      </c>
      <c r="H15" s="57" t="s">
        <v>169</v>
      </c>
      <c r="J15" s="22"/>
    </row>
    <row r="16" spans="1:10" ht="30.75" customHeight="1">
      <c r="A16" s="293" t="s">
        <v>41</v>
      </c>
      <c r="B16" s="294"/>
      <c r="C16" s="294"/>
      <c r="D16" s="294"/>
      <c r="E16" s="295"/>
      <c r="F16" s="96">
        <v>-81000000</v>
      </c>
      <c r="G16" s="96">
        <v>-54000000</v>
      </c>
      <c r="H16" s="97">
        <v>-27000000</v>
      </c>
      <c r="J16" s="22"/>
    </row>
    <row r="17" spans="1:10" ht="34.5" customHeight="1">
      <c r="A17" s="296" t="s">
        <v>42</v>
      </c>
      <c r="B17" s="297"/>
      <c r="C17" s="297"/>
      <c r="D17" s="297"/>
      <c r="E17" s="298"/>
      <c r="F17" s="98">
        <v>27000000</v>
      </c>
      <c r="G17" s="98">
        <v>27000000</v>
      </c>
      <c r="H17" s="95">
        <v>27000000</v>
      </c>
      <c r="J17" s="22"/>
    </row>
    <row r="18" spans="1:10" s="27" customFormat="1" ht="25.5" customHeight="1">
      <c r="A18" s="301"/>
      <c r="B18" s="291"/>
      <c r="C18" s="291"/>
      <c r="D18" s="291"/>
      <c r="E18" s="291"/>
      <c r="F18" s="292"/>
      <c r="G18" s="292"/>
      <c r="H18" s="292"/>
      <c r="J18" s="37"/>
    </row>
    <row r="19" spans="1:11" s="27" customFormat="1" ht="27.75" customHeight="1">
      <c r="A19" s="87"/>
      <c r="B19" s="88"/>
      <c r="C19" s="88"/>
      <c r="D19" s="89"/>
      <c r="E19" s="90"/>
      <c r="F19" s="56" t="s">
        <v>167</v>
      </c>
      <c r="G19" s="56" t="s">
        <v>168</v>
      </c>
      <c r="H19" s="57" t="s">
        <v>169</v>
      </c>
      <c r="J19" s="37"/>
      <c r="K19" s="37"/>
    </row>
    <row r="20" spans="1:10" s="27" customFormat="1" ht="22.5" customHeight="1">
      <c r="A20" s="283" t="s">
        <v>3</v>
      </c>
      <c r="B20" s="284"/>
      <c r="C20" s="284"/>
      <c r="D20" s="284"/>
      <c r="E20" s="284"/>
      <c r="F20" s="94">
        <v>682815</v>
      </c>
      <c r="G20" s="94">
        <v>0</v>
      </c>
      <c r="H20" s="94">
        <v>0</v>
      </c>
      <c r="J20" s="37"/>
    </row>
    <row r="21" spans="1:8" s="27" customFormat="1" ht="33.75" customHeight="1">
      <c r="A21" s="283" t="s">
        <v>4</v>
      </c>
      <c r="B21" s="284"/>
      <c r="C21" s="284"/>
      <c r="D21" s="284"/>
      <c r="E21" s="284"/>
      <c r="F21" s="94">
        <v>50000</v>
      </c>
      <c r="G21" s="94">
        <v>50000</v>
      </c>
      <c r="H21" s="94">
        <v>50000</v>
      </c>
    </row>
    <row r="22" spans="1:11" s="27" customFormat="1" ht="22.5" customHeight="1">
      <c r="A22" s="289" t="s">
        <v>5</v>
      </c>
      <c r="B22" s="281"/>
      <c r="C22" s="281"/>
      <c r="D22" s="281"/>
      <c r="E22" s="281"/>
      <c r="F22" s="91">
        <f>F20-F21</f>
        <v>632815</v>
      </c>
      <c r="G22" s="91">
        <f>G20-G21</f>
        <v>-50000</v>
      </c>
      <c r="H22" s="91">
        <f>H20-H21</f>
        <v>-50000</v>
      </c>
      <c r="J22" s="38"/>
      <c r="K22" s="37"/>
    </row>
    <row r="23" spans="1:8" s="27" customFormat="1" ht="25.5" customHeight="1">
      <c r="A23" s="301"/>
      <c r="B23" s="291"/>
      <c r="C23" s="291"/>
      <c r="D23" s="291"/>
      <c r="E23" s="291"/>
      <c r="F23" s="292"/>
      <c r="G23" s="292"/>
      <c r="H23" s="292"/>
    </row>
    <row r="24" spans="1:8" s="27" customFormat="1" ht="22.5" customHeight="1">
      <c r="A24" s="287" t="s">
        <v>6</v>
      </c>
      <c r="B24" s="284"/>
      <c r="C24" s="284"/>
      <c r="D24" s="284"/>
      <c r="E24" s="284"/>
      <c r="F24" s="94">
        <v>0</v>
      </c>
      <c r="G24" s="94">
        <v>0</v>
      </c>
      <c r="H24" s="94">
        <v>0</v>
      </c>
    </row>
    <row r="25" spans="1:8" s="27" customFormat="1" ht="18" customHeight="1">
      <c r="A25" s="99"/>
      <c r="B25" s="86"/>
      <c r="C25" s="86"/>
      <c r="D25" s="86"/>
      <c r="E25" s="86"/>
      <c r="F25" s="41"/>
      <c r="G25" s="41"/>
      <c r="H25" s="41"/>
    </row>
    <row r="26" spans="1:8" ht="42" customHeight="1">
      <c r="A26" s="299" t="s">
        <v>43</v>
      </c>
      <c r="B26" s="300"/>
      <c r="C26" s="300"/>
      <c r="D26" s="300"/>
      <c r="E26" s="300"/>
      <c r="F26" s="300"/>
      <c r="G26" s="300"/>
      <c r="H26" s="300"/>
    </row>
    <row r="27" ht="12.75">
      <c r="E27" s="39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5:8" ht="12.75">
      <c r="E33" s="40"/>
      <c r="F33" s="24"/>
      <c r="G33" s="24"/>
      <c r="H33" s="24"/>
    </row>
    <row r="34" spans="5:8" ht="12.75">
      <c r="E34" s="40"/>
      <c r="F34" s="22"/>
      <c r="G34" s="22"/>
      <c r="H34" s="22"/>
    </row>
    <row r="35" spans="5:8" ht="12.75">
      <c r="E35" s="40"/>
      <c r="F35" s="22"/>
      <c r="G35" s="22"/>
      <c r="H35" s="22"/>
    </row>
    <row r="36" spans="5:8" ht="12.75">
      <c r="E36" s="40"/>
      <c r="F36" s="22"/>
      <c r="G36" s="22"/>
      <c r="H36" s="22"/>
    </row>
    <row r="37" spans="5:8" ht="12.75">
      <c r="E37" s="40"/>
      <c r="F37" s="22"/>
      <c r="G37" s="22"/>
      <c r="H37" s="22"/>
    </row>
    <row r="38" ht="12.75">
      <c r="E38" s="40"/>
    </row>
    <row r="43" ht="12.75">
      <c r="F43" s="22"/>
    </row>
    <row r="44" ht="12.75">
      <c r="F44" s="22"/>
    </row>
    <row r="45" ht="12.75">
      <c r="F45" s="2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28">
      <selection activeCell="F11" sqref="F11"/>
    </sheetView>
  </sheetViews>
  <sheetFormatPr defaultColWidth="11.421875" defaultRowHeight="12.75"/>
  <cols>
    <col min="1" max="1" width="24.421875" style="6" customWidth="1"/>
    <col min="2" max="2" width="15.7109375" style="6" customWidth="1"/>
    <col min="3" max="3" width="15.57421875" style="6" customWidth="1"/>
    <col min="4" max="4" width="16.00390625" style="6" customWidth="1"/>
    <col min="5" max="5" width="15.7109375" style="1" customWidth="1"/>
    <col min="6" max="6" width="15.421875" style="1" customWidth="1"/>
    <col min="7" max="8" width="15.71093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78" t="s">
        <v>68</v>
      </c>
      <c r="B1" s="278"/>
      <c r="C1" s="278"/>
      <c r="D1" s="278"/>
      <c r="E1" s="278"/>
      <c r="F1" s="278"/>
      <c r="G1" s="278"/>
      <c r="H1" s="278"/>
    </row>
    <row r="2" spans="1:8" s="2" customFormat="1" ht="13.5" thickBot="1">
      <c r="A2" s="59"/>
      <c r="B2" s="60"/>
      <c r="C2" s="60"/>
      <c r="D2" s="60"/>
      <c r="E2" s="60"/>
      <c r="F2" s="60"/>
      <c r="G2" s="60"/>
      <c r="H2" s="61" t="s">
        <v>7</v>
      </c>
    </row>
    <row r="3" spans="1:8" s="2" customFormat="1" ht="13.5" thickBot="1">
      <c r="A3" s="62" t="s">
        <v>8</v>
      </c>
      <c r="B3" s="305">
        <v>2022</v>
      </c>
      <c r="C3" s="306"/>
      <c r="D3" s="306"/>
      <c r="E3" s="306"/>
      <c r="F3" s="306"/>
      <c r="G3" s="306"/>
      <c r="H3" s="307"/>
    </row>
    <row r="4" spans="1:8" s="2" customFormat="1" ht="51" customHeight="1" thickBot="1">
      <c r="A4" s="63" t="s">
        <v>9</v>
      </c>
      <c r="B4" s="101" t="s">
        <v>10</v>
      </c>
      <c r="C4" s="102" t="s">
        <v>11</v>
      </c>
      <c r="D4" s="102" t="s">
        <v>82</v>
      </c>
      <c r="E4" s="102" t="s">
        <v>12</v>
      </c>
      <c r="F4" s="102" t="s">
        <v>13</v>
      </c>
      <c r="G4" s="102" t="s">
        <v>52</v>
      </c>
      <c r="H4" s="103" t="s">
        <v>14</v>
      </c>
    </row>
    <row r="5" spans="1:8" s="2" customFormat="1" ht="15" customHeight="1">
      <c r="A5" s="107" t="s">
        <v>79</v>
      </c>
      <c r="B5" s="108"/>
      <c r="C5" s="104"/>
      <c r="D5" s="104"/>
      <c r="E5" s="104">
        <v>700000</v>
      </c>
      <c r="F5" s="104"/>
      <c r="G5" s="109"/>
      <c r="H5" s="110"/>
    </row>
    <row r="6" spans="1:8" s="2" customFormat="1" ht="18" customHeight="1">
      <c r="A6" s="107" t="s">
        <v>71</v>
      </c>
      <c r="B6" s="108"/>
      <c r="C6" s="104"/>
      <c r="D6" s="104"/>
      <c r="E6" s="104">
        <v>37029544</v>
      </c>
      <c r="F6" s="104"/>
      <c r="G6" s="109"/>
      <c r="H6" s="110"/>
    </row>
    <row r="7" spans="1:8" s="2" customFormat="1" ht="24">
      <c r="A7" s="107" t="s">
        <v>72</v>
      </c>
      <c r="B7" s="108"/>
      <c r="C7" s="104"/>
      <c r="D7" s="104"/>
      <c r="E7" s="104"/>
      <c r="F7" s="104"/>
      <c r="G7" s="109"/>
      <c r="H7" s="110"/>
    </row>
    <row r="8" spans="1:8" s="2" customFormat="1" ht="18" customHeight="1">
      <c r="A8" s="107" t="s">
        <v>73</v>
      </c>
      <c r="B8" s="108"/>
      <c r="C8" s="104">
        <v>91088</v>
      </c>
      <c r="D8" s="104"/>
      <c r="E8" s="104"/>
      <c r="F8" s="104"/>
      <c r="G8" s="109"/>
      <c r="H8" s="110"/>
    </row>
    <row r="9" spans="1:8" s="2" customFormat="1" ht="17.25" customHeight="1">
      <c r="A9" s="107" t="s">
        <v>74</v>
      </c>
      <c r="B9" s="108"/>
      <c r="C9" s="104"/>
      <c r="D9" s="104">
        <v>16609590</v>
      </c>
      <c r="E9" s="104"/>
      <c r="F9" s="104"/>
      <c r="G9" s="109"/>
      <c r="H9" s="110"/>
    </row>
    <row r="10" spans="1:8" s="2" customFormat="1" ht="24">
      <c r="A10" s="107" t="s">
        <v>80</v>
      </c>
      <c r="B10" s="108"/>
      <c r="C10" s="104">
        <v>950000</v>
      </c>
      <c r="D10" s="104"/>
      <c r="E10" s="104"/>
      <c r="F10" s="104"/>
      <c r="G10" s="109"/>
      <c r="H10" s="110"/>
    </row>
    <row r="11" spans="1:8" s="2" customFormat="1" ht="17.25" customHeight="1">
      <c r="A11" s="107" t="s">
        <v>75</v>
      </c>
      <c r="B11" s="108"/>
      <c r="C11" s="104"/>
      <c r="D11" s="104"/>
      <c r="E11" s="104"/>
      <c r="F11" s="104">
        <v>1454521</v>
      </c>
      <c r="G11" s="109"/>
      <c r="H11" s="110"/>
    </row>
    <row r="12" spans="1:8" s="2" customFormat="1" ht="24">
      <c r="A12" s="107" t="s">
        <v>76</v>
      </c>
      <c r="B12" s="108">
        <v>7492141</v>
      </c>
      <c r="C12" s="104"/>
      <c r="D12" s="111"/>
      <c r="E12" s="104"/>
      <c r="F12" s="104"/>
      <c r="G12" s="109"/>
      <c r="H12" s="110"/>
    </row>
    <row r="13" spans="1:8" s="2" customFormat="1" ht="17.25" customHeight="1">
      <c r="A13" s="107" t="s">
        <v>77</v>
      </c>
      <c r="B13" s="108"/>
      <c r="C13" s="104"/>
      <c r="D13" s="104">
        <v>97503000</v>
      </c>
      <c r="E13" s="104"/>
      <c r="F13" s="104"/>
      <c r="G13" s="109"/>
      <c r="H13" s="110"/>
    </row>
    <row r="14" spans="1:8" s="2" customFormat="1" ht="17.25" customHeight="1">
      <c r="A14" s="107" t="s">
        <v>70</v>
      </c>
      <c r="B14" s="108"/>
      <c r="C14" s="104">
        <v>17892</v>
      </c>
      <c r="D14" s="111"/>
      <c r="E14" s="104"/>
      <c r="F14" s="104"/>
      <c r="G14" s="109"/>
      <c r="H14" s="110"/>
    </row>
    <row r="15" spans="1:8" s="2" customFormat="1" ht="24">
      <c r="A15" s="107" t="s">
        <v>81</v>
      </c>
      <c r="B15" s="108"/>
      <c r="C15" s="104"/>
      <c r="D15" s="111"/>
      <c r="E15" s="104"/>
      <c r="F15" s="104"/>
      <c r="G15" s="109">
        <v>20000</v>
      </c>
      <c r="H15" s="110"/>
    </row>
    <row r="16" spans="1:8" s="2" customFormat="1" ht="24">
      <c r="A16" s="107" t="s">
        <v>180</v>
      </c>
      <c r="B16" s="108"/>
      <c r="C16" s="104"/>
      <c r="D16" s="111"/>
      <c r="E16" s="104"/>
      <c r="F16" s="104"/>
      <c r="G16" s="109">
        <v>11000</v>
      </c>
      <c r="H16" s="110"/>
    </row>
    <row r="17" spans="1:8" s="2" customFormat="1" ht="24">
      <c r="A17" s="107" t="s">
        <v>179</v>
      </c>
      <c r="B17" s="108"/>
      <c r="C17" s="104">
        <v>682815</v>
      </c>
      <c r="D17" s="111"/>
      <c r="E17" s="104"/>
      <c r="F17" s="104"/>
      <c r="G17" s="109"/>
      <c r="H17" s="110"/>
    </row>
    <row r="18" spans="1:8" s="2" customFormat="1" ht="17.25" customHeight="1" thickBot="1">
      <c r="A18" s="107" t="s">
        <v>78</v>
      </c>
      <c r="B18" s="108"/>
      <c r="C18" s="104"/>
      <c r="D18" s="111"/>
      <c r="E18" s="104"/>
      <c r="F18" s="104"/>
      <c r="G18" s="109"/>
      <c r="H18" s="110"/>
    </row>
    <row r="19" spans="1:8" s="2" customFormat="1" ht="30" customHeight="1" thickBot="1">
      <c r="A19" s="269" t="s">
        <v>15</v>
      </c>
      <c r="B19" s="270">
        <f aca="true" t="shared" si="0" ref="B19:H19">SUM(B5:B18)</f>
        <v>7492141</v>
      </c>
      <c r="C19" s="270">
        <f t="shared" si="0"/>
        <v>1741795</v>
      </c>
      <c r="D19" s="270">
        <f t="shared" si="0"/>
        <v>114112590</v>
      </c>
      <c r="E19" s="270">
        <f t="shared" si="0"/>
        <v>37729544</v>
      </c>
      <c r="F19" s="270">
        <f t="shared" si="0"/>
        <v>1454521</v>
      </c>
      <c r="G19" s="270">
        <f t="shared" si="0"/>
        <v>31000</v>
      </c>
      <c r="H19" s="271">
        <f t="shared" si="0"/>
        <v>0</v>
      </c>
    </row>
    <row r="20" spans="1:8" s="2" customFormat="1" ht="28.5" customHeight="1" thickBot="1">
      <c r="A20" s="78" t="s">
        <v>51</v>
      </c>
      <c r="B20" s="302">
        <f>SUM(B19:H19)</f>
        <v>162561591</v>
      </c>
      <c r="C20" s="303"/>
      <c r="D20" s="303"/>
      <c r="E20" s="303"/>
      <c r="F20" s="303"/>
      <c r="G20" s="303"/>
      <c r="H20" s="304"/>
    </row>
    <row r="21" spans="1:8" ht="13.5" thickBot="1">
      <c r="A21" s="79"/>
      <c r="B21" s="79"/>
      <c r="C21" s="79"/>
      <c r="D21" s="79"/>
      <c r="E21" s="80"/>
      <c r="F21" s="41"/>
      <c r="G21" s="41"/>
      <c r="H21" s="61"/>
    </row>
    <row r="22" spans="1:8" ht="24" customHeight="1" thickBot="1">
      <c r="A22" s="81" t="s">
        <v>8</v>
      </c>
      <c r="B22" s="305">
        <v>2023</v>
      </c>
      <c r="C22" s="306"/>
      <c r="D22" s="306"/>
      <c r="E22" s="306"/>
      <c r="F22" s="306"/>
      <c r="G22" s="306"/>
      <c r="H22" s="307"/>
    </row>
    <row r="23" spans="1:8" ht="46.5" customHeight="1" thickBot="1">
      <c r="A23" s="82" t="s">
        <v>9</v>
      </c>
      <c r="B23" s="64" t="s">
        <v>10</v>
      </c>
      <c r="C23" s="65" t="s">
        <v>11</v>
      </c>
      <c r="D23" s="65" t="s">
        <v>45</v>
      </c>
      <c r="E23" s="65" t="s">
        <v>12</v>
      </c>
      <c r="F23" s="65" t="s">
        <v>13</v>
      </c>
      <c r="G23" s="65" t="s">
        <v>52</v>
      </c>
      <c r="H23" s="66" t="s">
        <v>14</v>
      </c>
    </row>
    <row r="24" spans="1:8" ht="12.75">
      <c r="A24" s="67">
        <v>63</v>
      </c>
      <c r="B24" s="68"/>
      <c r="C24" s="69"/>
      <c r="D24" s="69"/>
      <c r="E24" s="70">
        <v>40282980</v>
      </c>
      <c r="F24" s="70"/>
      <c r="G24" s="71"/>
      <c r="H24" s="72"/>
    </row>
    <row r="25" spans="1:8" ht="12.75">
      <c r="A25" s="73">
        <v>64</v>
      </c>
      <c r="B25" s="74"/>
      <c r="C25" s="75">
        <v>50020</v>
      </c>
      <c r="D25" s="75"/>
      <c r="E25" s="75"/>
      <c r="F25" s="75"/>
      <c r="G25" s="76"/>
      <c r="H25" s="77"/>
    </row>
    <row r="26" spans="1:8" ht="12.75">
      <c r="A26" s="73">
        <v>65</v>
      </c>
      <c r="B26" s="74"/>
      <c r="C26" s="75"/>
      <c r="D26" s="75">
        <v>14530000</v>
      </c>
      <c r="E26" s="75"/>
      <c r="F26" s="75"/>
      <c r="G26" s="76"/>
      <c r="H26" s="77"/>
    </row>
    <row r="27" spans="1:8" ht="12.75">
      <c r="A27" s="73">
        <v>66</v>
      </c>
      <c r="B27" s="74"/>
      <c r="C27" s="75">
        <v>545000</v>
      </c>
      <c r="D27" s="75"/>
      <c r="E27" s="75"/>
      <c r="F27" s="75">
        <v>1400000</v>
      </c>
      <c r="G27" s="76"/>
      <c r="H27" s="77"/>
    </row>
    <row r="28" spans="1:8" ht="12.75">
      <c r="A28" s="73">
        <v>67</v>
      </c>
      <c r="B28" s="74">
        <v>4238705</v>
      </c>
      <c r="C28" s="75"/>
      <c r="D28" s="75">
        <v>97503000</v>
      </c>
      <c r="E28" s="75"/>
      <c r="F28" s="75"/>
      <c r="G28" s="76"/>
      <c r="H28" s="77"/>
    </row>
    <row r="29" spans="1:8" ht="12.75">
      <c r="A29" s="73">
        <v>68</v>
      </c>
      <c r="B29" s="74"/>
      <c r="C29" s="75"/>
      <c r="D29" s="75"/>
      <c r="E29" s="75"/>
      <c r="F29" s="75"/>
      <c r="G29" s="76"/>
      <c r="H29" s="77"/>
    </row>
    <row r="30" spans="1:8" ht="13.5" thickBot="1">
      <c r="A30" s="73">
        <v>72</v>
      </c>
      <c r="B30" s="74"/>
      <c r="C30" s="75"/>
      <c r="D30" s="75"/>
      <c r="E30" s="75"/>
      <c r="F30" s="75"/>
      <c r="G30" s="76">
        <v>20000</v>
      </c>
      <c r="H30" s="77"/>
    </row>
    <row r="31" spans="1:8" s="2" customFormat="1" ht="30" customHeight="1" thickBot="1">
      <c r="A31" s="269" t="s">
        <v>15</v>
      </c>
      <c r="B31" s="270">
        <f aca="true" t="shared" si="1" ref="B31:H31">SUM(B24:B30)</f>
        <v>4238705</v>
      </c>
      <c r="C31" s="270">
        <f t="shared" si="1"/>
        <v>595020</v>
      </c>
      <c r="D31" s="270">
        <f t="shared" si="1"/>
        <v>112033000</v>
      </c>
      <c r="E31" s="270">
        <f t="shared" si="1"/>
        <v>40282980</v>
      </c>
      <c r="F31" s="270">
        <f t="shared" si="1"/>
        <v>1400000</v>
      </c>
      <c r="G31" s="270">
        <f t="shared" si="1"/>
        <v>20000</v>
      </c>
      <c r="H31" s="271">
        <f t="shared" si="1"/>
        <v>0</v>
      </c>
    </row>
    <row r="32" spans="1:8" s="2" customFormat="1" ht="28.5" customHeight="1" thickBot="1">
      <c r="A32" s="78" t="s">
        <v>83</v>
      </c>
      <c r="B32" s="302">
        <f>SUM(B31:H31)</f>
        <v>158569705</v>
      </c>
      <c r="C32" s="303"/>
      <c r="D32" s="303"/>
      <c r="E32" s="303"/>
      <c r="F32" s="303"/>
      <c r="G32" s="303"/>
      <c r="H32" s="304"/>
    </row>
    <row r="33" spans="1:8" ht="13.5" thickBot="1">
      <c r="A33" s="83"/>
      <c r="B33" s="83"/>
      <c r="C33" s="83"/>
      <c r="D33" s="83"/>
      <c r="E33" s="84"/>
      <c r="F33" s="41"/>
      <c r="G33" s="41"/>
      <c r="H33" s="41"/>
    </row>
    <row r="34" spans="1:8" ht="13.5" thickBot="1">
      <c r="A34" s="81" t="s">
        <v>8</v>
      </c>
      <c r="B34" s="305">
        <v>2024</v>
      </c>
      <c r="C34" s="306"/>
      <c r="D34" s="306"/>
      <c r="E34" s="306"/>
      <c r="F34" s="306"/>
      <c r="G34" s="306"/>
      <c r="H34" s="307"/>
    </row>
    <row r="35" spans="1:8" ht="47.25" customHeight="1" thickBot="1">
      <c r="A35" s="82" t="s">
        <v>9</v>
      </c>
      <c r="B35" s="64" t="s">
        <v>10</v>
      </c>
      <c r="C35" s="65" t="s">
        <v>11</v>
      </c>
      <c r="D35" s="65" t="s">
        <v>45</v>
      </c>
      <c r="E35" s="65" t="s">
        <v>12</v>
      </c>
      <c r="F35" s="65" t="s">
        <v>13</v>
      </c>
      <c r="G35" s="65" t="s">
        <v>52</v>
      </c>
      <c r="H35" s="66" t="s">
        <v>14</v>
      </c>
    </row>
    <row r="36" spans="1:8" ht="12.75">
      <c r="A36" s="67">
        <v>63</v>
      </c>
      <c r="B36" s="68"/>
      <c r="C36" s="69"/>
      <c r="D36" s="69"/>
      <c r="E36" s="70">
        <v>40282980</v>
      </c>
      <c r="F36" s="70"/>
      <c r="G36" s="71"/>
      <c r="H36" s="72"/>
    </row>
    <row r="37" spans="1:8" ht="12.75">
      <c r="A37" s="73">
        <v>64</v>
      </c>
      <c r="B37" s="74"/>
      <c r="C37" s="75">
        <v>50020</v>
      </c>
      <c r="D37" s="75"/>
      <c r="E37" s="75"/>
      <c r="F37" s="75"/>
      <c r="G37" s="76"/>
      <c r="H37" s="77"/>
    </row>
    <row r="38" spans="1:8" ht="12.75">
      <c r="A38" s="73">
        <v>65</v>
      </c>
      <c r="B38" s="74"/>
      <c r="C38" s="75"/>
      <c r="D38" s="75">
        <v>14530000</v>
      </c>
      <c r="E38" s="75"/>
      <c r="F38" s="75"/>
      <c r="G38" s="76"/>
      <c r="H38" s="77"/>
    </row>
    <row r="39" spans="1:8" ht="12.75">
      <c r="A39" s="73">
        <v>66</v>
      </c>
      <c r="B39" s="74"/>
      <c r="C39" s="75">
        <v>545000</v>
      </c>
      <c r="D39" s="75"/>
      <c r="E39" s="75"/>
      <c r="F39" s="75">
        <v>1400000</v>
      </c>
      <c r="G39" s="76"/>
      <c r="H39" s="77"/>
    </row>
    <row r="40" spans="1:8" ht="12.75">
      <c r="A40" s="73">
        <v>67</v>
      </c>
      <c r="B40" s="74">
        <v>4238705</v>
      </c>
      <c r="C40" s="75"/>
      <c r="D40" s="75">
        <v>97503000</v>
      </c>
      <c r="E40" s="75"/>
      <c r="F40" s="75"/>
      <c r="G40" s="76"/>
      <c r="H40" s="77"/>
    </row>
    <row r="41" spans="1:8" ht="12.75">
      <c r="A41" s="73">
        <v>68</v>
      </c>
      <c r="B41" s="74"/>
      <c r="C41" s="75"/>
      <c r="D41" s="75"/>
      <c r="E41" s="75"/>
      <c r="F41" s="75"/>
      <c r="G41" s="76"/>
      <c r="H41" s="77"/>
    </row>
    <row r="42" spans="1:8" ht="13.5" customHeight="1" thickBot="1">
      <c r="A42" s="73">
        <v>72</v>
      </c>
      <c r="B42" s="74"/>
      <c r="C42" s="75"/>
      <c r="D42" s="75"/>
      <c r="E42" s="75"/>
      <c r="F42" s="75"/>
      <c r="G42" s="76">
        <v>20000</v>
      </c>
      <c r="H42" s="77"/>
    </row>
    <row r="43" spans="1:8" s="2" customFormat="1" ht="30" customHeight="1" thickBot="1">
      <c r="A43" s="269" t="s">
        <v>15</v>
      </c>
      <c r="B43" s="270">
        <f aca="true" t="shared" si="2" ref="B43:H43">SUM(B36:B42)</f>
        <v>4238705</v>
      </c>
      <c r="C43" s="270">
        <f t="shared" si="2"/>
        <v>595020</v>
      </c>
      <c r="D43" s="270">
        <f t="shared" si="2"/>
        <v>112033000</v>
      </c>
      <c r="E43" s="270">
        <f t="shared" si="2"/>
        <v>40282980</v>
      </c>
      <c r="F43" s="270">
        <f t="shared" si="2"/>
        <v>1400000</v>
      </c>
      <c r="G43" s="270">
        <f t="shared" si="2"/>
        <v>20000</v>
      </c>
      <c r="H43" s="272">
        <f t="shared" si="2"/>
        <v>0</v>
      </c>
    </row>
    <row r="44" spans="1:8" s="2" customFormat="1" ht="28.5" customHeight="1" thickBot="1">
      <c r="A44" s="78" t="s">
        <v>170</v>
      </c>
      <c r="B44" s="302">
        <f>SUM(B43:H43)</f>
        <v>158569705</v>
      </c>
      <c r="C44" s="303"/>
      <c r="D44" s="303"/>
      <c r="E44" s="303"/>
      <c r="F44" s="303"/>
      <c r="G44" s="303"/>
      <c r="H44" s="304"/>
    </row>
    <row r="45" spans="3:5" ht="13.5" customHeight="1">
      <c r="C45" s="8"/>
      <c r="D45" s="8"/>
      <c r="E45" s="9"/>
    </row>
    <row r="46" spans="3:5" ht="13.5" customHeight="1">
      <c r="C46" s="8"/>
      <c r="D46" s="8"/>
      <c r="E46" s="10"/>
    </row>
    <row r="47" ht="13.5" customHeight="1">
      <c r="E47" s="11"/>
    </row>
    <row r="48" ht="13.5" customHeight="1">
      <c r="E48" s="12"/>
    </row>
    <row r="49" ht="13.5" customHeight="1">
      <c r="E49" s="7"/>
    </row>
    <row r="50" spans="3:5" ht="28.5" customHeight="1">
      <c r="C50" s="8"/>
      <c r="D50" s="8"/>
      <c r="E50" s="13"/>
    </row>
    <row r="51" spans="3:5" ht="13.5" customHeight="1">
      <c r="C51" s="8"/>
      <c r="D51" s="8"/>
      <c r="E51" s="10"/>
    </row>
    <row r="52" ht="13.5" customHeight="1">
      <c r="E52" s="7"/>
    </row>
    <row r="53" ht="13.5" customHeight="1">
      <c r="E53" s="12"/>
    </row>
    <row r="54" ht="13.5" customHeight="1">
      <c r="E54" s="7"/>
    </row>
    <row r="55" ht="22.5" customHeight="1">
      <c r="E55" s="14"/>
    </row>
    <row r="56" ht="13.5" customHeight="1">
      <c r="E56" s="11"/>
    </row>
    <row r="57" spans="2:5" ht="13.5" customHeight="1">
      <c r="B57" s="8"/>
      <c r="E57" s="15"/>
    </row>
    <row r="58" spans="3:5" ht="13.5" customHeight="1">
      <c r="C58" s="8"/>
      <c r="D58" s="8"/>
      <c r="E58" s="16"/>
    </row>
    <row r="59" spans="3:5" ht="13.5" customHeight="1">
      <c r="C59" s="8"/>
      <c r="D59" s="8"/>
      <c r="E59" s="10"/>
    </row>
    <row r="60" ht="13.5" customHeight="1">
      <c r="E60" s="7"/>
    </row>
    <row r="61" spans="2:5" ht="13.5" customHeight="1">
      <c r="B61" s="8"/>
      <c r="E61" s="9"/>
    </row>
    <row r="62" spans="3:5" ht="13.5" customHeight="1">
      <c r="C62" s="8"/>
      <c r="D62" s="8"/>
      <c r="E62" s="15"/>
    </row>
    <row r="63" spans="3:5" ht="13.5" customHeight="1">
      <c r="C63" s="8"/>
      <c r="D63" s="8"/>
      <c r="E63" s="10"/>
    </row>
    <row r="64" ht="13.5" customHeight="1">
      <c r="E64" s="7"/>
    </row>
    <row r="65" spans="3:5" ht="13.5" customHeight="1">
      <c r="C65" s="8"/>
      <c r="D65" s="8"/>
      <c r="E65" s="15"/>
    </row>
    <row r="66" ht="22.5" customHeight="1">
      <c r="E66" s="14"/>
    </row>
    <row r="67" ht="13.5" customHeight="1">
      <c r="E67" s="7"/>
    </row>
    <row r="68" ht="13.5" customHeight="1">
      <c r="E68" s="10"/>
    </row>
    <row r="69" ht="13.5" customHeight="1">
      <c r="E69" s="7"/>
    </row>
    <row r="70" ht="13.5" customHeight="1">
      <c r="E70" s="7"/>
    </row>
    <row r="71" spans="1:5" ht="13.5" customHeight="1">
      <c r="A71" s="8"/>
      <c r="E71" s="15"/>
    </row>
    <row r="72" spans="2:5" ht="13.5" customHeight="1">
      <c r="B72" s="8"/>
      <c r="C72" s="8"/>
      <c r="D72" s="8"/>
      <c r="E72" s="15"/>
    </row>
    <row r="73" spans="2:5" ht="13.5" customHeight="1">
      <c r="B73" s="8"/>
      <c r="C73" s="8"/>
      <c r="D73" s="8"/>
      <c r="E73" s="9"/>
    </row>
    <row r="74" spans="2:5" ht="13.5" customHeight="1">
      <c r="B74" s="8"/>
      <c r="C74" s="8"/>
      <c r="D74" s="8"/>
      <c r="E74" s="12"/>
    </row>
    <row r="75" ht="12.75">
      <c r="E75" s="7"/>
    </row>
    <row r="76" spans="2:5" ht="12.75">
      <c r="B76" s="8"/>
      <c r="E76" s="15"/>
    </row>
    <row r="77" spans="3:5" ht="12.75">
      <c r="C77" s="8"/>
      <c r="D77" s="8"/>
      <c r="E77" s="9"/>
    </row>
    <row r="78" spans="3:5" ht="12.75">
      <c r="C78" s="8"/>
      <c r="D78" s="8"/>
      <c r="E78" s="10"/>
    </row>
    <row r="79" ht="12.75">
      <c r="E79" s="7"/>
    </row>
    <row r="80" ht="12.75">
      <c r="E80" s="7"/>
    </row>
    <row r="81" ht="12.75">
      <c r="E81" s="17"/>
    </row>
    <row r="82" ht="12.75">
      <c r="E82" s="7"/>
    </row>
    <row r="83" ht="12.75">
      <c r="E83" s="7"/>
    </row>
    <row r="84" ht="12.75">
      <c r="E84" s="7"/>
    </row>
    <row r="85" ht="12.75">
      <c r="E85" s="10"/>
    </row>
    <row r="86" ht="12.75">
      <c r="E86" s="7"/>
    </row>
    <row r="87" ht="12.75">
      <c r="E87" s="10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spans="1:5" ht="28.5" customHeight="1">
      <c r="A92" s="18"/>
      <c r="B92" s="18"/>
      <c r="C92" s="18"/>
      <c r="D92" s="18"/>
      <c r="E92" s="19"/>
    </row>
    <row r="93" spans="3:5" ht="12.75">
      <c r="C93" s="8"/>
      <c r="D93" s="8"/>
      <c r="E93" s="9"/>
    </row>
    <row r="94" ht="12.75">
      <c r="E94" s="20"/>
    </row>
    <row r="95" ht="12.75">
      <c r="E95" s="7"/>
    </row>
    <row r="96" ht="12.75">
      <c r="E96" s="17"/>
    </row>
    <row r="97" ht="12.75">
      <c r="E97" s="17"/>
    </row>
    <row r="98" ht="12.75">
      <c r="E98" s="7"/>
    </row>
    <row r="99" ht="12.75">
      <c r="E99" s="10"/>
    </row>
    <row r="100" ht="12.75">
      <c r="E100" s="7"/>
    </row>
    <row r="101" ht="12.75">
      <c r="E101" s="7"/>
    </row>
    <row r="102" ht="12.75">
      <c r="E102" s="10"/>
    </row>
    <row r="103" ht="12.75">
      <c r="E103" s="7"/>
    </row>
    <row r="104" ht="12.75">
      <c r="E104" s="17"/>
    </row>
    <row r="105" ht="12.75">
      <c r="E105" s="20"/>
    </row>
    <row r="106" ht="12.75">
      <c r="E106" s="17"/>
    </row>
    <row r="107" ht="12.75">
      <c r="E107" s="10"/>
    </row>
    <row r="108" ht="12.75">
      <c r="E108" s="7"/>
    </row>
    <row r="109" spans="3:5" ht="12.75">
      <c r="C109" s="8"/>
      <c r="D109" s="8"/>
      <c r="E109" s="9"/>
    </row>
    <row r="110" ht="12.75">
      <c r="E110" s="10"/>
    </row>
    <row r="111" ht="12.75">
      <c r="E111" s="17"/>
    </row>
    <row r="112" spans="3:5" ht="12.75">
      <c r="C112" s="8"/>
      <c r="D112" s="8"/>
      <c r="E112" s="21"/>
    </row>
    <row r="113" spans="3:5" ht="12.75">
      <c r="C113" s="8"/>
      <c r="D113" s="8"/>
      <c r="E113" s="12"/>
    </row>
    <row r="114" ht="12.75">
      <c r="E114" s="7"/>
    </row>
    <row r="115" ht="12.75">
      <c r="E115" s="22"/>
    </row>
    <row r="116" ht="11.25" customHeight="1">
      <c r="E116" s="17"/>
    </row>
    <row r="117" spans="2:5" ht="24" customHeight="1">
      <c r="B117" s="8"/>
      <c r="E117" s="23"/>
    </row>
    <row r="118" spans="3:5" ht="15" customHeight="1">
      <c r="C118" s="8"/>
      <c r="D118" s="8"/>
      <c r="E118" s="23"/>
    </row>
    <row r="119" ht="11.25" customHeight="1">
      <c r="E119" s="20"/>
    </row>
    <row r="120" ht="12.75">
      <c r="E120" s="17"/>
    </row>
    <row r="121" spans="2:5" ht="13.5" customHeight="1">
      <c r="B121" s="8"/>
      <c r="E121" s="24"/>
    </row>
    <row r="122" spans="3:5" ht="12.75" customHeight="1">
      <c r="C122" s="8"/>
      <c r="D122" s="8"/>
      <c r="E122" s="9"/>
    </row>
    <row r="123" spans="3:5" ht="12.75" customHeight="1">
      <c r="C123" s="8"/>
      <c r="D123" s="8"/>
      <c r="E123" s="12"/>
    </row>
    <row r="124" ht="12.75">
      <c r="E124" s="7"/>
    </row>
    <row r="125" spans="3:5" ht="12.75">
      <c r="C125" s="8"/>
      <c r="D125" s="8"/>
      <c r="E125" s="21"/>
    </row>
    <row r="126" ht="12.75">
      <c r="E126" s="20"/>
    </row>
    <row r="127" ht="12.75">
      <c r="E127" s="17"/>
    </row>
    <row r="128" ht="12.75">
      <c r="E128" s="7"/>
    </row>
    <row r="129" spans="1:5" ht="19.5" customHeight="1">
      <c r="A129" s="25"/>
      <c r="B129" s="4"/>
      <c r="C129" s="4"/>
      <c r="D129" s="4"/>
      <c r="E129" s="15"/>
    </row>
    <row r="130" spans="1:5" ht="15" customHeight="1">
      <c r="A130" s="8"/>
      <c r="E130" s="15"/>
    </row>
    <row r="131" spans="1:5" ht="12.75">
      <c r="A131" s="8"/>
      <c r="B131" s="8"/>
      <c r="E131" s="9"/>
    </row>
    <row r="132" spans="3:5" ht="12.75">
      <c r="C132" s="8"/>
      <c r="D132" s="8"/>
      <c r="E132" s="15"/>
    </row>
    <row r="133" ht="12.75">
      <c r="E133" s="10"/>
    </row>
    <row r="134" spans="2:5" ht="12.75">
      <c r="B134" s="8"/>
      <c r="E134" s="9"/>
    </row>
    <row r="135" spans="3:5" ht="12.75">
      <c r="C135" s="8"/>
      <c r="D135" s="8"/>
      <c r="E135" s="9"/>
    </row>
    <row r="136" ht="12.75">
      <c r="E136" s="12"/>
    </row>
    <row r="137" spans="3:5" ht="22.5" customHeight="1">
      <c r="C137" s="8"/>
      <c r="D137" s="8"/>
      <c r="E137" s="13"/>
    </row>
    <row r="138" ht="12.75">
      <c r="E138" s="12"/>
    </row>
    <row r="139" spans="2:5" ht="12.75">
      <c r="B139" s="8"/>
      <c r="E139" s="15"/>
    </row>
    <row r="140" spans="3:5" ht="12.75">
      <c r="C140" s="8"/>
      <c r="D140" s="8"/>
      <c r="E140" s="16"/>
    </row>
    <row r="141" ht="12.75">
      <c r="E141" s="10"/>
    </row>
    <row r="142" spans="1:5" ht="13.5" customHeight="1">
      <c r="A142" s="8"/>
      <c r="E142" s="15"/>
    </row>
    <row r="143" spans="2:5" ht="13.5" customHeight="1">
      <c r="B143" s="8"/>
      <c r="E143" s="15"/>
    </row>
    <row r="144" spans="3:5" ht="13.5" customHeight="1">
      <c r="C144" s="8"/>
      <c r="D144" s="8"/>
      <c r="E144" s="9"/>
    </row>
    <row r="145" spans="3:5" ht="12.75">
      <c r="C145" s="8"/>
      <c r="D145" s="8"/>
      <c r="E145" s="10"/>
    </row>
    <row r="146" spans="3:5" ht="12.75">
      <c r="C146" s="8"/>
      <c r="D146" s="8"/>
      <c r="E146" s="9"/>
    </row>
    <row r="147" ht="12.75">
      <c r="E147" s="20"/>
    </row>
    <row r="148" spans="3:5" ht="12.75">
      <c r="C148" s="8"/>
      <c r="D148" s="8"/>
      <c r="E148" s="21"/>
    </row>
    <row r="149" spans="3:5" ht="12.75">
      <c r="C149" s="8"/>
      <c r="D149" s="8"/>
      <c r="E149" s="12"/>
    </row>
    <row r="150" ht="12.75">
      <c r="E150" s="26"/>
    </row>
    <row r="151" spans="2:5" ht="12.75">
      <c r="B151" s="8"/>
      <c r="E151" s="24"/>
    </row>
    <row r="152" spans="3:5" ht="12.75">
      <c r="C152" s="8"/>
      <c r="D152" s="8"/>
      <c r="E152" s="9"/>
    </row>
    <row r="153" spans="3:5" ht="12.75">
      <c r="C153" s="8"/>
      <c r="D153" s="8"/>
      <c r="E153" s="12"/>
    </row>
    <row r="154" spans="3:5" ht="12.75">
      <c r="C154" s="8"/>
      <c r="D154" s="8"/>
      <c r="E154" s="12"/>
    </row>
    <row r="155" ht="12.75">
      <c r="E155" s="7"/>
    </row>
    <row r="156" spans="1:5" s="27" customFormat="1" ht="18" customHeight="1">
      <c r="A156" s="308"/>
      <c r="B156" s="309"/>
      <c r="C156" s="309"/>
      <c r="D156" s="309"/>
      <c r="E156" s="309"/>
    </row>
    <row r="157" spans="1:5" ht="28.5" customHeight="1">
      <c r="A157" s="18"/>
      <c r="B157" s="18"/>
      <c r="C157" s="18"/>
      <c r="D157" s="18"/>
      <c r="E157" s="19"/>
    </row>
    <row r="159" spans="1:5" ht="15.75">
      <c r="A159" s="28"/>
      <c r="B159" s="8"/>
      <c r="C159" s="8"/>
      <c r="D159" s="8"/>
      <c r="E159" s="3"/>
    </row>
    <row r="160" spans="1:5" ht="12.75">
      <c r="A160" s="8"/>
      <c r="B160" s="8"/>
      <c r="C160" s="8"/>
      <c r="D160" s="8"/>
      <c r="E160" s="3"/>
    </row>
    <row r="161" spans="1:5" ht="17.25" customHeight="1">
      <c r="A161" s="8"/>
      <c r="B161" s="8"/>
      <c r="C161" s="8"/>
      <c r="D161" s="8"/>
      <c r="E161" s="3"/>
    </row>
    <row r="162" spans="1:5" ht="13.5" customHeight="1">
      <c r="A162" s="8"/>
      <c r="B162" s="8"/>
      <c r="C162" s="8"/>
      <c r="D162" s="8"/>
      <c r="E162" s="3"/>
    </row>
    <row r="163" spans="1:5" ht="12.75">
      <c r="A163" s="8"/>
      <c r="B163" s="8"/>
      <c r="C163" s="8"/>
      <c r="D163" s="8"/>
      <c r="E163" s="3"/>
    </row>
    <row r="164" spans="1:4" ht="12.75">
      <c r="A164" s="8"/>
      <c r="B164" s="8"/>
      <c r="C164" s="8"/>
      <c r="D164" s="8"/>
    </row>
    <row r="165" spans="1:5" ht="12.75">
      <c r="A165" s="8"/>
      <c r="B165" s="8"/>
      <c r="C165" s="8"/>
      <c r="D165" s="8"/>
      <c r="E165" s="3"/>
    </row>
    <row r="166" spans="1:5" ht="12.75">
      <c r="A166" s="8"/>
      <c r="B166" s="8"/>
      <c r="C166" s="8"/>
      <c r="D166" s="8"/>
      <c r="E166" s="29"/>
    </row>
    <row r="167" spans="1:5" ht="12.75">
      <c r="A167" s="8"/>
      <c r="B167" s="8"/>
      <c r="C167" s="8"/>
      <c r="D167" s="8"/>
      <c r="E167" s="3"/>
    </row>
    <row r="168" spans="1:5" ht="22.5" customHeight="1">
      <c r="A168" s="8"/>
      <c r="B168" s="8"/>
      <c r="C168" s="8"/>
      <c r="D168" s="8"/>
      <c r="E168" s="13"/>
    </row>
    <row r="169" ht="22.5" customHeight="1">
      <c r="E169" s="14"/>
    </row>
  </sheetData>
  <sheetProtection/>
  <mergeCells count="8">
    <mergeCell ref="A1:H1"/>
    <mergeCell ref="B20:H20"/>
    <mergeCell ref="B22:H22"/>
    <mergeCell ref="B32:H32"/>
    <mergeCell ref="B34:H34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34">
      <selection activeCell="D25" sqref="D25"/>
    </sheetView>
  </sheetViews>
  <sheetFormatPr defaultColWidth="9.140625" defaultRowHeight="12.75"/>
  <cols>
    <col min="1" max="1" width="11.421875" style="53" customWidth="1"/>
    <col min="2" max="2" width="34.421875" style="54" customWidth="1"/>
    <col min="3" max="3" width="14.28125" style="55" customWidth="1"/>
    <col min="4" max="4" width="13.00390625" style="55" customWidth="1"/>
    <col min="5" max="6" width="10.7109375" style="55" customWidth="1"/>
    <col min="7" max="7" width="14.140625" style="55" customWidth="1"/>
    <col min="8" max="9" width="11.8515625" style="55" customWidth="1"/>
    <col min="10" max="10" width="11.421875" style="1" customWidth="1"/>
    <col min="11" max="11" width="12.57421875" style="1" customWidth="1"/>
  </cols>
  <sheetData>
    <row r="1" spans="1:11" ht="18.75">
      <c r="A1" s="310" t="s">
        <v>69</v>
      </c>
      <c r="B1" s="310"/>
      <c r="C1" s="310"/>
      <c r="D1" s="310"/>
      <c r="E1" s="310"/>
      <c r="F1" s="310"/>
      <c r="G1" s="310"/>
      <c r="H1" s="310"/>
      <c r="I1" s="100"/>
      <c r="J1" s="41"/>
      <c r="K1" s="41"/>
    </row>
    <row r="2" spans="1:11" ht="45">
      <c r="A2" s="134" t="s">
        <v>16</v>
      </c>
      <c r="B2" s="134" t="s">
        <v>17</v>
      </c>
      <c r="C2" s="135" t="s">
        <v>171</v>
      </c>
      <c r="D2" s="136" t="s">
        <v>10</v>
      </c>
      <c r="E2" s="136" t="s">
        <v>90</v>
      </c>
      <c r="F2" s="136" t="s">
        <v>11</v>
      </c>
      <c r="G2" s="136" t="s">
        <v>82</v>
      </c>
      <c r="H2" s="136" t="s">
        <v>18</v>
      </c>
      <c r="I2" s="136" t="s">
        <v>12</v>
      </c>
      <c r="J2" s="136" t="s">
        <v>67</v>
      </c>
      <c r="K2" s="136" t="s">
        <v>172</v>
      </c>
    </row>
    <row r="3" spans="1:11" ht="12.75">
      <c r="A3" s="42"/>
      <c r="B3" s="137" t="s">
        <v>87</v>
      </c>
      <c r="C3" s="138"/>
      <c r="D3" s="138"/>
      <c r="E3" s="126"/>
      <c r="F3" s="126"/>
      <c r="G3" s="126"/>
      <c r="H3" s="126"/>
      <c r="I3" s="126"/>
      <c r="J3" s="113"/>
      <c r="K3" s="113"/>
    </row>
    <row r="4" spans="1:11" ht="12.75">
      <c r="A4" s="42"/>
      <c r="B4" s="137" t="s">
        <v>88</v>
      </c>
      <c r="C4" s="44"/>
      <c r="D4" s="44"/>
      <c r="E4" s="44"/>
      <c r="F4" s="44"/>
      <c r="G4" s="44"/>
      <c r="H4" s="44"/>
      <c r="I4" s="138"/>
      <c r="J4" s="44"/>
      <c r="K4" s="44"/>
    </row>
    <row r="5" spans="1:11" ht="12.75">
      <c r="A5" s="140"/>
      <c r="B5" s="137" t="s">
        <v>89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.75">
      <c r="A6" s="140"/>
      <c r="B6" s="265" t="s">
        <v>165</v>
      </c>
      <c r="C6" s="266"/>
      <c r="D6" s="266"/>
      <c r="E6" s="266"/>
      <c r="F6" s="266"/>
      <c r="G6" s="266"/>
      <c r="H6" s="266"/>
      <c r="I6" s="266"/>
      <c r="J6" s="266"/>
      <c r="K6" s="266"/>
    </row>
    <row r="7" spans="1:11" ht="18.75" customHeight="1">
      <c r="A7" s="127" t="s">
        <v>37</v>
      </c>
      <c r="B7" s="267" t="s">
        <v>44</v>
      </c>
      <c r="C7" s="268"/>
      <c r="D7" s="268"/>
      <c r="E7" s="268"/>
      <c r="F7" s="268"/>
      <c r="G7" s="268"/>
      <c r="H7" s="268"/>
      <c r="I7" s="268"/>
      <c r="J7" s="268"/>
      <c r="K7" s="268"/>
    </row>
    <row r="8" spans="1:11" ht="12.75">
      <c r="A8" s="42">
        <v>3</v>
      </c>
      <c r="B8" s="45" t="s">
        <v>19</v>
      </c>
      <c r="C8" s="114">
        <v>126299864</v>
      </c>
      <c r="D8" s="115"/>
      <c r="E8" s="115"/>
      <c r="F8" s="115">
        <v>1298209</v>
      </c>
      <c r="G8" s="115">
        <v>112872111</v>
      </c>
      <c r="H8" s="115">
        <v>1400000</v>
      </c>
      <c r="I8" s="115">
        <v>10729544</v>
      </c>
      <c r="J8" s="115"/>
      <c r="K8" s="115"/>
    </row>
    <row r="9" spans="1:11" ht="12.75">
      <c r="A9" s="42">
        <v>31</v>
      </c>
      <c r="B9" s="45" t="s">
        <v>20</v>
      </c>
      <c r="C9" s="114">
        <v>96601738</v>
      </c>
      <c r="D9" s="115"/>
      <c r="E9" s="115"/>
      <c r="F9" s="115">
        <v>682815</v>
      </c>
      <c r="G9" s="115">
        <v>85354205</v>
      </c>
      <c r="H9" s="115"/>
      <c r="I9" s="115">
        <v>10564718</v>
      </c>
      <c r="J9" s="115"/>
      <c r="K9" s="115"/>
    </row>
    <row r="10" spans="1:11" ht="12.75">
      <c r="A10" s="42">
        <v>311</v>
      </c>
      <c r="B10" s="45" t="s">
        <v>21</v>
      </c>
      <c r="C10" s="114">
        <v>80520064</v>
      </c>
      <c r="D10" s="115"/>
      <c r="E10" s="114"/>
      <c r="F10" s="114">
        <v>682815</v>
      </c>
      <c r="G10" s="114">
        <v>70555511</v>
      </c>
      <c r="H10" s="114"/>
      <c r="I10" s="114">
        <v>9281738</v>
      </c>
      <c r="J10" s="114"/>
      <c r="K10" s="114"/>
    </row>
    <row r="11" spans="1:11" ht="12.75">
      <c r="A11" s="42">
        <v>312</v>
      </c>
      <c r="B11" s="45" t="s">
        <v>22</v>
      </c>
      <c r="C11" s="114">
        <v>3610000</v>
      </c>
      <c r="D11" s="115"/>
      <c r="E11" s="114"/>
      <c r="F11" s="114"/>
      <c r="G11" s="114">
        <v>3610000</v>
      </c>
      <c r="H11" s="114"/>
      <c r="I11" s="114"/>
      <c r="J11" s="114"/>
      <c r="K11" s="114"/>
    </row>
    <row r="12" spans="1:11" ht="12.75">
      <c r="A12" s="42">
        <v>313</v>
      </c>
      <c r="B12" s="45" t="s">
        <v>23</v>
      </c>
      <c r="C12" s="114">
        <v>12471674</v>
      </c>
      <c r="D12" s="115"/>
      <c r="E12" s="114"/>
      <c r="F12" s="114"/>
      <c r="G12" s="114">
        <v>11188694</v>
      </c>
      <c r="H12" s="114"/>
      <c r="I12" s="114">
        <v>1282980</v>
      </c>
      <c r="J12" s="114"/>
      <c r="K12" s="114"/>
    </row>
    <row r="13" spans="1:11" ht="12.75">
      <c r="A13" s="42">
        <v>32</v>
      </c>
      <c r="B13" s="45" t="s">
        <v>24</v>
      </c>
      <c r="C13" s="114">
        <v>28340826</v>
      </c>
      <c r="D13" s="115"/>
      <c r="E13" s="115"/>
      <c r="F13" s="115">
        <v>565374</v>
      </c>
      <c r="G13" s="115">
        <v>26210626</v>
      </c>
      <c r="H13" s="115">
        <v>1400000</v>
      </c>
      <c r="I13" s="115">
        <v>164826</v>
      </c>
      <c r="J13" s="115"/>
      <c r="K13" s="115"/>
    </row>
    <row r="14" spans="1:11" ht="12.75">
      <c r="A14" s="42">
        <v>321</v>
      </c>
      <c r="B14" s="45" t="s">
        <v>25</v>
      </c>
      <c r="C14" s="114">
        <v>3000000</v>
      </c>
      <c r="D14" s="115"/>
      <c r="E14" s="114"/>
      <c r="F14" s="114"/>
      <c r="G14" s="114">
        <v>3000000</v>
      </c>
      <c r="H14" s="114"/>
      <c r="I14" s="114"/>
      <c r="J14" s="114"/>
      <c r="K14" s="114"/>
    </row>
    <row r="15" spans="1:11" ht="12.75">
      <c r="A15" s="42">
        <v>322</v>
      </c>
      <c r="B15" s="45" t="s">
        <v>26</v>
      </c>
      <c r="C15" s="114">
        <v>17494826</v>
      </c>
      <c r="D15" s="115"/>
      <c r="E15" s="114"/>
      <c r="F15" s="114">
        <v>465374</v>
      </c>
      <c r="G15" s="114">
        <v>15464626</v>
      </c>
      <c r="H15" s="114">
        <v>1400000</v>
      </c>
      <c r="I15" s="114">
        <v>164826</v>
      </c>
      <c r="J15" s="114"/>
      <c r="K15" s="114"/>
    </row>
    <row r="16" spans="1:11" ht="12.75">
      <c r="A16" s="42">
        <v>323</v>
      </c>
      <c r="B16" s="45" t="s">
        <v>27</v>
      </c>
      <c r="C16" s="114">
        <v>6816000</v>
      </c>
      <c r="D16" s="115"/>
      <c r="E16" s="114"/>
      <c r="F16" s="114">
        <v>100000</v>
      </c>
      <c r="G16" s="114">
        <v>6716000</v>
      </c>
      <c r="H16" s="114"/>
      <c r="I16" s="114"/>
      <c r="J16" s="114"/>
      <c r="K16" s="114"/>
    </row>
    <row r="17" spans="1:11" ht="25.5">
      <c r="A17" s="47">
        <v>324</v>
      </c>
      <c r="B17" s="48" t="s">
        <v>46</v>
      </c>
      <c r="C17" s="114">
        <v>0</v>
      </c>
      <c r="D17" s="115"/>
      <c r="E17" s="117"/>
      <c r="F17" s="117"/>
      <c r="G17" s="117">
        <v>0</v>
      </c>
      <c r="H17" s="117"/>
      <c r="I17" s="117"/>
      <c r="J17" s="117"/>
      <c r="K17" s="117"/>
    </row>
    <row r="18" spans="1:11" ht="12.75">
      <c r="A18" s="42">
        <v>329</v>
      </c>
      <c r="B18" s="45" t="s">
        <v>28</v>
      </c>
      <c r="C18" s="114">
        <v>1030000</v>
      </c>
      <c r="D18" s="115"/>
      <c r="E18" s="114"/>
      <c r="F18" s="114"/>
      <c r="G18" s="114">
        <v>1030000</v>
      </c>
      <c r="H18" s="114"/>
      <c r="I18" s="114"/>
      <c r="J18" s="114"/>
      <c r="K18" s="114"/>
    </row>
    <row r="19" spans="1:11" ht="15" customHeight="1">
      <c r="A19" s="42">
        <v>34</v>
      </c>
      <c r="B19" s="45" t="s">
        <v>29</v>
      </c>
      <c r="C19" s="114">
        <v>1217300</v>
      </c>
      <c r="D19" s="115"/>
      <c r="E19" s="115"/>
      <c r="F19" s="115">
        <v>50020</v>
      </c>
      <c r="G19" s="115">
        <v>1167280</v>
      </c>
      <c r="H19" s="115"/>
      <c r="I19" s="115"/>
      <c r="J19" s="115"/>
      <c r="K19" s="115"/>
    </row>
    <row r="20" spans="1:11" ht="17.25" customHeight="1">
      <c r="A20" s="42">
        <v>342</v>
      </c>
      <c r="B20" s="45" t="s">
        <v>53</v>
      </c>
      <c r="C20" s="114">
        <v>10000</v>
      </c>
      <c r="D20" s="115"/>
      <c r="E20" s="115"/>
      <c r="F20" s="115"/>
      <c r="G20" s="115">
        <v>10000</v>
      </c>
      <c r="H20" s="115"/>
      <c r="I20" s="115"/>
      <c r="J20" s="115"/>
      <c r="K20" s="115"/>
    </row>
    <row r="21" spans="1:11" ht="15.75" customHeight="1">
      <c r="A21" s="42">
        <v>343</v>
      </c>
      <c r="B21" s="45" t="s">
        <v>30</v>
      </c>
      <c r="C21" s="114">
        <v>1207300</v>
      </c>
      <c r="D21" s="115"/>
      <c r="E21" s="114"/>
      <c r="F21" s="114">
        <v>50020</v>
      </c>
      <c r="G21" s="114">
        <v>1157280</v>
      </c>
      <c r="H21" s="114"/>
      <c r="I21" s="114"/>
      <c r="J21" s="114"/>
      <c r="K21" s="114"/>
    </row>
    <row r="22" spans="1:11" ht="16.5" customHeight="1">
      <c r="A22" s="42">
        <v>37</v>
      </c>
      <c r="B22" s="45" t="s">
        <v>47</v>
      </c>
      <c r="C22" s="114">
        <v>140000</v>
      </c>
      <c r="D22" s="115"/>
      <c r="E22" s="115"/>
      <c r="F22" s="115"/>
      <c r="G22" s="115">
        <v>140000</v>
      </c>
      <c r="H22" s="115"/>
      <c r="I22" s="115"/>
      <c r="J22" s="115"/>
      <c r="K22" s="115"/>
    </row>
    <row r="23" spans="1:11" ht="16.5" customHeight="1">
      <c r="A23" s="42">
        <v>372</v>
      </c>
      <c r="B23" s="45" t="s">
        <v>48</v>
      </c>
      <c r="C23" s="114">
        <v>140000</v>
      </c>
      <c r="D23" s="115"/>
      <c r="E23" s="114"/>
      <c r="F23" s="114"/>
      <c r="G23" s="114">
        <v>140000</v>
      </c>
      <c r="H23" s="114"/>
      <c r="I23" s="114"/>
      <c r="J23" s="114"/>
      <c r="K23" s="114"/>
    </row>
    <row r="24" spans="1:11" ht="16.5" customHeight="1">
      <c r="A24" s="42">
        <v>38</v>
      </c>
      <c r="B24" s="45" t="s">
        <v>54</v>
      </c>
      <c r="C24" s="114">
        <v>0</v>
      </c>
      <c r="D24" s="115"/>
      <c r="E24" s="115"/>
      <c r="F24" s="115"/>
      <c r="G24" s="115">
        <v>0</v>
      </c>
      <c r="H24" s="115"/>
      <c r="I24" s="115"/>
      <c r="J24" s="115"/>
      <c r="K24" s="115"/>
    </row>
    <row r="25" spans="1:11" ht="16.5" customHeight="1">
      <c r="A25" s="42">
        <v>383</v>
      </c>
      <c r="B25" s="45" t="s">
        <v>55</v>
      </c>
      <c r="C25" s="114">
        <v>0</v>
      </c>
      <c r="D25" s="115"/>
      <c r="E25" s="118"/>
      <c r="F25" s="118"/>
      <c r="G25" s="115">
        <v>0</v>
      </c>
      <c r="H25" s="118"/>
      <c r="I25" s="118"/>
      <c r="J25" s="119"/>
      <c r="K25" s="118"/>
    </row>
    <row r="26" spans="1:11" ht="18" customHeight="1">
      <c r="A26" s="47">
        <v>4</v>
      </c>
      <c r="B26" s="48" t="s">
        <v>32</v>
      </c>
      <c r="C26" s="114">
        <v>1719586</v>
      </c>
      <c r="D26" s="115"/>
      <c r="E26" s="116">
        <v>31000</v>
      </c>
      <c r="F26" s="116">
        <v>393586</v>
      </c>
      <c r="G26" s="116">
        <v>1240479</v>
      </c>
      <c r="H26" s="116">
        <v>54521</v>
      </c>
      <c r="I26" s="116"/>
      <c r="J26" s="116"/>
      <c r="K26" s="116"/>
    </row>
    <row r="27" spans="1:11" ht="25.5">
      <c r="A27" s="47">
        <v>42</v>
      </c>
      <c r="B27" s="48" t="s">
        <v>33</v>
      </c>
      <c r="C27" s="117">
        <v>1265000</v>
      </c>
      <c r="D27" s="115"/>
      <c r="E27" s="116">
        <v>31000</v>
      </c>
      <c r="F27" s="116">
        <v>300652</v>
      </c>
      <c r="G27" s="116">
        <v>878827</v>
      </c>
      <c r="H27" s="116">
        <v>54521</v>
      </c>
      <c r="I27" s="116"/>
      <c r="J27" s="116"/>
      <c r="K27" s="116"/>
    </row>
    <row r="28" spans="1:11" ht="15.75" customHeight="1">
      <c r="A28" s="42">
        <v>421</v>
      </c>
      <c r="B28" s="45" t="s">
        <v>56</v>
      </c>
      <c r="C28" s="114">
        <v>0</v>
      </c>
      <c r="D28" s="115"/>
      <c r="E28" s="115"/>
      <c r="F28" s="115"/>
      <c r="G28" s="115">
        <v>0</v>
      </c>
      <c r="H28" s="115"/>
      <c r="I28" s="115"/>
      <c r="J28" s="115"/>
      <c r="K28" s="115"/>
    </row>
    <row r="29" spans="1:11" ht="16.5" customHeight="1">
      <c r="A29" s="42">
        <v>422</v>
      </c>
      <c r="B29" s="45" t="s">
        <v>31</v>
      </c>
      <c r="C29" s="114">
        <v>960000</v>
      </c>
      <c r="D29" s="115"/>
      <c r="E29" s="114">
        <v>31000</v>
      </c>
      <c r="F29" s="114">
        <v>52902</v>
      </c>
      <c r="G29" s="114">
        <v>831727</v>
      </c>
      <c r="H29" s="114">
        <v>44371</v>
      </c>
      <c r="I29" s="114"/>
      <c r="J29" s="114"/>
      <c r="K29" s="114"/>
    </row>
    <row r="30" spans="1:11" ht="18.75" customHeight="1">
      <c r="A30" s="42">
        <v>423</v>
      </c>
      <c r="B30" s="45" t="s">
        <v>50</v>
      </c>
      <c r="C30" s="114">
        <v>255000</v>
      </c>
      <c r="D30" s="115"/>
      <c r="E30" s="115"/>
      <c r="F30" s="115">
        <v>247750</v>
      </c>
      <c r="G30" s="115">
        <v>7250</v>
      </c>
      <c r="H30" s="115"/>
      <c r="I30" s="115"/>
      <c r="J30" s="115"/>
      <c r="K30" s="115"/>
    </row>
    <row r="31" spans="1:11" ht="25.5">
      <c r="A31" s="46">
        <v>424</v>
      </c>
      <c r="B31" s="43" t="s">
        <v>57</v>
      </c>
      <c r="C31" s="114">
        <v>0</v>
      </c>
      <c r="D31" s="115"/>
      <c r="E31" s="119"/>
      <c r="F31" s="119"/>
      <c r="G31" s="119">
        <v>0</v>
      </c>
      <c r="H31" s="118"/>
      <c r="I31" s="118"/>
      <c r="J31" s="119"/>
      <c r="K31" s="118"/>
    </row>
    <row r="32" spans="1:11" ht="17.25" customHeight="1">
      <c r="A32" s="42">
        <v>426</v>
      </c>
      <c r="B32" s="45" t="s">
        <v>58</v>
      </c>
      <c r="C32" s="114">
        <v>50000</v>
      </c>
      <c r="D32" s="115"/>
      <c r="E32" s="115"/>
      <c r="F32" s="115"/>
      <c r="G32" s="115">
        <v>39850</v>
      </c>
      <c r="H32" s="115">
        <v>10150</v>
      </c>
      <c r="I32" s="115"/>
      <c r="J32" s="115"/>
      <c r="K32" s="115"/>
    </row>
    <row r="33" spans="1:11" ht="25.5">
      <c r="A33" s="47">
        <v>45</v>
      </c>
      <c r="B33" s="48" t="s">
        <v>59</v>
      </c>
      <c r="C33" s="114">
        <v>454586</v>
      </c>
      <c r="D33" s="115"/>
      <c r="E33" s="116"/>
      <c r="F33" s="116">
        <v>92934</v>
      </c>
      <c r="G33" s="116">
        <v>361652</v>
      </c>
      <c r="H33" s="116"/>
      <c r="I33" s="116"/>
      <c r="J33" s="116"/>
      <c r="K33" s="116"/>
    </row>
    <row r="34" spans="1:11" ht="16.5" customHeight="1">
      <c r="A34" s="42">
        <v>451</v>
      </c>
      <c r="B34" s="45" t="s">
        <v>60</v>
      </c>
      <c r="C34" s="114">
        <v>300000</v>
      </c>
      <c r="D34" s="115"/>
      <c r="E34" s="115"/>
      <c r="F34" s="115"/>
      <c r="G34" s="115">
        <v>300000</v>
      </c>
      <c r="H34" s="115"/>
      <c r="I34" s="115"/>
      <c r="J34" s="115"/>
      <c r="K34" s="115"/>
    </row>
    <row r="35" spans="1:11" ht="25.5">
      <c r="A35" s="42">
        <v>452</v>
      </c>
      <c r="B35" s="45" t="s">
        <v>61</v>
      </c>
      <c r="C35" s="114">
        <v>20000</v>
      </c>
      <c r="D35" s="115"/>
      <c r="E35" s="115"/>
      <c r="F35" s="115"/>
      <c r="G35" s="115">
        <v>20000</v>
      </c>
      <c r="H35" s="115"/>
      <c r="I35" s="115"/>
      <c r="J35" s="115"/>
      <c r="K35" s="115"/>
    </row>
    <row r="36" spans="1:11" ht="18" customHeight="1">
      <c r="A36" s="42">
        <v>453</v>
      </c>
      <c r="B36" s="45" t="s">
        <v>62</v>
      </c>
      <c r="C36" s="114">
        <v>0</v>
      </c>
      <c r="D36" s="115"/>
      <c r="E36" s="114"/>
      <c r="F36" s="114"/>
      <c r="G36" s="114"/>
      <c r="H36" s="114"/>
      <c r="I36" s="114"/>
      <c r="J36" s="114"/>
      <c r="K36" s="114"/>
    </row>
    <row r="37" spans="1:11" ht="16.5" customHeight="1">
      <c r="A37" s="49">
        <v>454</v>
      </c>
      <c r="B37" s="50" t="s">
        <v>63</v>
      </c>
      <c r="C37" s="114">
        <v>134586</v>
      </c>
      <c r="D37" s="115"/>
      <c r="E37" s="121"/>
      <c r="F37" s="121">
        <v>92934</v>
      </c>
      <c r="G37" s="121">
        <v>41652</v>
      </c>
      <c r="H37" s="121"/>
      <c r="I37" s="121"/>
      <c r="J37" s="121"/>
      <c r="K37" s="121"/>
    </row>
    <row r="38" spans="1:11" ht="18.75" customHeight="1">
      <c r="A38" s="49">
        <v>5</v>
      </c>
      <c r="B38" s="50" t="s">
        <v>64</v>
      </c>
      <c r="C38" s="114">
        <v>50000</v>
      </c>
      <c r="D38" s="115"/>
      <c r="E38" s="120"/>
      <c r="F38" s="120">
        <v>50000</v>
      </c>
      <c r="G38" s="120"/>
      <c r="H38" s="120"/>
      <c r="I38" s="120"/>
      <c r="J38" s="120"/>
      <c r="K38" s="120"/>
    </row>
    <row r="39" spans="1:11" ht="16.5" customHeight="1">
      <c r="A39" s="49">
        <v>54</v>
      </c>
      <c r="B39" s="50" t="s">
        <v>64</v>
      </c>
      <c r="C39" s="114">
        <v>50000</v>
      </c>
      <c r="D39" s="115"/>
      <c r="E39" s="121"/>
      <c r="F39" s="121">
        <v>50000</v>
      </c>
      <c r="G39" s="121"/>
      <c r="H39" s="121"/>
      <c r="I39" s="121"/>
      <c r="J39" s="121"/>
      <c r="K39" s="121"/>
    </row>
    <row r="40" spans="1:11" ht="18" customHeight="1">
      <c r="A40" s="49">
        <v>544</v>
      </c>
      <c r="B40" s="50" t="s">
        <v>64</v>
      </c>
      <c r="C40" s="114">
        <v>50000</v>
      </c>
      <c r="D40" s="115"/>
      <c r="E40" s="120"/>
      <c r="F40" s="120">
        <v>50000</v>
      </c>
      <c r="G40" s="120"/>
      <c r="H40" s="120"/>
      <c r="I40" s="120"/>
      <c r="J40" s="120"/>
      <c r="K40" s="120"/>
    </row>
    <row r="41" spans="1:11" ht="17.25" customHeight="1">
      <c r="A41" s="49">
        <v>92</v>
      </c>
      <c r="B41" s="50" t="s">
        <v>65</v>
      </c>
      <c r="C41" s="114">
        <v>27000000</v>
      </c>
      <c r="D41" s="115"/>
      <c r="E41" s="121"/>
      <c r="F41" s="121"/>
      <c r="G41" s="121"/>
      <c r="H41" s="121"/>
      <c r="I41" s="121">
        <v>27000000</v>
      </c>
      <c r="J41" s="121"/>
      <c r="K41" s="121"/>
    </row>
    <row r="42" spans="1:11" ht="20.25" customHeight="1">
      <c r="A42" s="51">
        <v>922</v>
      </c>
      <c r="B42" s="52" t="s">
        <v>66</v>
      </c>
      <c r="C42" s="114">
        <v>27000000</v>
      </c>
      <c r="D42" s="115"/>
      <c r="E42" s="122"/>
      <c r="F42" s="122"/>
      <c r="G42" s="122"/>
      <c r="H42" s="122"/>
      <c r="I42" s="122">
        <v>27000000</v>
      </c>
      <c r="J42" s="122"/>
      <c r="K42" s="122"/>
    </row>
    <row r="43" spans="1:11" ht="38.25">
      <c r="A43" s="220" t="s">
        <v>37</v>
      </c>
      <c r="B43" s="221" t="s">
        <v>49</v>
      </c>
      <c r="C43" s="222">
        <f aca="true" t="shared" si="0" ref="C43:C50">SUM(D43+E43+F43+G43+H43+I43)</f>
        <v>200000</v>
      </c>
      <c r="D43" s="222">
        <v>200000</v>
      </c>
      <c r="E43" s="223"/>
      <c r="F43" s="223"/>
      <c r="G43" s="223"/>
      <c r="H43" s="223"/>
      <c r="I43" s="223"/>
      <c r="J43" s="222">
        <v>200000</v>
      </c>
      <c r="K43" s="222">
        <v>200000</v>
      </c>
    </row>
    <row r="44" spans="1:11" ht="19.5" customHeight="1">
      <c r="A44" s="49">
        <v>3</v>
      </c>
      <c r="B44" s="50" t="s">
        <v>19</v>
      </c>
      <c r="C44" s="114">
        <f t="shared" si="0"/>
        <v>200000</v>
      </c>
      <c r="D44" s="121">
        <v>200000</v>
      </c>
      <c r="E44" s="122"/>
      <c r="F44" s="122"/>
      <c r="G44" s="122"/>
      <c r="H44" s="122"/>
      <c r="I44" s="122"/>
      <c r="J44" s="121">
        <v>200000</v>
      </c>
      <c r="K44" s="121">
        <v>200000</v>
      </c>
    </row>
    <row r="45" spans="1:11" ht="18" customHeight="1">
      <c r="A45" s="49">
        <v>31</v>
      </c>
      <c r="B45" s="50" t="s">
        <v>20</v>
      </c>
      <c r="C45" s="114">
        <f t="shared" si="0"/>
        <v>200000</v>
      </c>
      <c r="D45" s="121">
        <v>200000</v>
      </c>
      <c r="E45" s="122"/>
      <c r="F45" s="122"/>
      <c r="G45" s="122"/>
      <c r="H45" s="122"/>
      <c r="I45" s="122"/>
      <c r="J45" s="121">
        <v>200000</v>
      </c>
      <c r="K45" s="121">
        <v>200000</v>
      </c>
    </row>
    <row r="46" spans="1:11" ht="17.25" customHeight="1">
      <c r="A46" s="49">
        <v>311</v>
      </c>
      <c r="B46" s="50" t="s">
        <v>21</v>
      </c>
      <c r="C46" s="114">
        <f t="shared" si="0"/>
        <v>171674</v>
      </c>
      <c r="D46" s="121">
        <v>171674</v>
      </c>
      <c r="E46" s="122"/>
      <c r="F46" s="122"/>
      <c r="G46" s="122"/>
      <c r="H46" s="122"/>
      <c r="I46" s="122"/>
      <c r="J46" s="122"/>
      <c r="K46" s="122"/>
    </row>
    <row r="47" spans="1:11" ht="18" customHeight="1">
      <c r="A47" s="49">
        <v>313</v>
      </c>
      <c r="B47" s="50" t="s">
        <v>23</v>
      </c>
      <c r="C47" s="114">
        <f t="shared" si="0"/>
        <v>28326</v>
      </c>
      <c r="D47" s="121">
        <v>28326</v>
      </c>
      <c r="E47" s="122"/>
      <c r="F47" s="122"/>
      <c r="G47" s="122"/>
      <c r="H47" s="122"/>
      <c r="I47" s="122"/>
      <c r="J47" s="122"/>
      <c r="K47" s="122"/>
    </row>
    <row r="48" spans="1:11" ht="27.75" customHeight="1">
      <c r="A48" s="128" t="s">
        <v>37</v>
      </c>
      <c r="B48" s="129" t="s">
        <v>84</v>
      </c>
      <c r="C48" s="130">
        <f t="shared" si="0"/>
        <v>2588705</v>
      </c>
      <c r="D48" s="131">
        <f>D49+D52</f>
        <v>2588705</v>
      </c>
      <c r="E48" s="132"/>
      <c r="F48" s="132"/>
      <c r="G48" s="132"/>
      <c r="H48" s="133"/>
      <c r="I48" s="133"/>
      <c r="J48" s="130">
        <f aca="true" t="shared" si="1" ref="J48:J53">SUM(K48+L48+M48+N48+O48+P48)</f>
        <v>2588705</v>
      </c>
      <c r="K48" s="131">
        <f>K49+K52</f>
        <v>2588705</v>
      </c>
    </row>
    <row r="49" spans="1:11" ht="15.75" customHeight="1">
      <c r="A49" s="42">
        <v>3</v>
      </c>
      <c r="B49" s="45" t="s">
        <v>19</v>
      </c>
      <c r="C49" s="114">
        <f t="shared" si="0"/>
        <v>814000</v>
      </c>
      <c r="D49" s="123">
        <f>D50</f>
        <v>814000</v>
      </c>
      <c r="E49" s="122"/>
      <c r="F49" s="122"/>
      <c r="G49" s="122"/>
      <c r="H49" s="122"/>
      <c r="I49" s="122"/>
      <c r="J49" s="114">
        <v>1088705</v>
      </c>
      <c r="K49" s="123">
        <v>1088705</v>
      </c>
    </row>
    <row r="50" spans="1:11" ht="16.5" customHeight="1">
      <c r="A50" s="42">
        <v>32</v>
      </c>
      <c r="B50" s="45" t="s">
        <v>24</v>
      </c>
      <c r="C50" s="114">
        <f t="shared" si="0"/>
        <v>814000</v>
      </c>
      <c r="D50" s="123">
        <f>D51</f>
        <v>814000</v>
      </c>
      <c r="E50" s="122"/>
      <c r="F50" s="122"/>
      <c r="G50" s="122"/>
      <c r="H50" s="122"/>
      <c r="I50" s="122"/>
      <c r="J50" s="114">
        <v>1088705</v>
      </c>
      <c r="K50" s="123">
        <v>1088705</v>
      </c>
    </row>
    <row r="51" spans="1:11" ht="17.25" customHeight="1">
      <c r="A51" s="42">
        <v>323</v>
      </c>
      <c r="B51" s="45" t="s">
        <v>27</v>
      </c>
      <c r="C51" s="114">
        <v>814000</v>
      </c>
      <c r="D51" s="123">
        <v>814000</v>
      </c>
      <c r="E51" s="122"/>
      <c r="F51" s="122"/>
      <c r="G51" s="122"/>
      <c r="H51" s="122"/>
      <c r="I51" s="122"/>
      <c r="J51" s="114"/>
      <c r="K51" s="123"/>
    </row>
    <row r="52" spans="1:11" ht="16.5" customHeight="1">
      <c r="A52" s="47">
        <v>4</v>
      </c>
      <c r="B52" s="45" t="s">
        <v>32</v>
      </c>
      <c r="C52" s="114">
        <v>1774705</v>
      </c>
      <c r="D52" s="124">
        <v>1774705</v>
      </c>
      <c r="E52" s="124"/>
      <c r="F52" s="124"/>
      <c r="G52" s="124"/>
      <c r="H52" s="116"/>
      <c r="I52" s="116"/>
      <c r="J52" s="114">
        <f t="shared" si="1"/>
        <v>1500000</v>
      </c>
      <c r="K52" s="124">
        <v>1500000</v>
      </c>
    </row>
    <row r="53" spans="1:11" ht="25.5">
      <c r="A53" s="47">
        <v>42</v>
      </c>
      <c r="B53" s="45" t="s">
        <v>33</v>
      </c>
      <c r="C53" s="117">
        <v>1774705</v>
      </c>
      <c r="D53" s="124">
        <v>1774705</v>
      </c>
      <c r="E53" s="116"/>
      <c r="F53" s="116"/>
      <c r="G53" s="116"/>
      <c r="H53" s="116"/>
      <c r="I53" s="116"/>
      <c r="J53" s="117">
        <f t="shared" si="1"/>
        <v>1500000</v>
      </c>
      <c r="K53" s="124">
        <v>1500000</v>
      </c>
    </row>
    <row r="54" spans="1:11" ht="17.25" customHeight="1">
      <c r="A54" s="42">
        <v>422</v>
      </c>
      <c r="B54" s="45" t="s">
        <v>31</v>
      </c>
      <c r="C54" s="114">
        <v>1774705</v>
      </c>
      <c r="D54" s="123">
        <v>1774705</v>
      </c>
      <c r="E54" s="122"/>
      <c r="F54" s="122"/>
      <c r="G54" s="122"/>
      <c r="H54" s="122"/>
      <c r="I54" s="122"/>
      <c r="J54" s="114"/>
      <c r="K54" s="123"/>
    </row>
    <row r="55" spans="1:11" ht="25.5">
      <c r="A55" s="224" t="s">
        <v>37</v>
      </c>
      <c r="B55" s="225" t="s">
        <v>85</v>
      </c>
      <c r="C55" s="226">
        <v>500000</v>
      </c>
      <c r="D55" s="226">
        <v>500000</v>
      </c>
      <c r="E55" s="227"/>
      <c r="F55" s="227"/>
      <c r="G55" s="227"/>
      <c r="H55" s="227"/>
      <c r="I55" s="227"/>
      <c r="J55" s="226"/>
      <c r="K55" s="226"/>
    </row>
    <row r="56" spans="1:11" ht="18" customHeight="1">
      <c r="A56" s="49">
        <v>3</v>
      </c>
      <c r="B56" s="50" t="s">
        <v>19</v>
      </c>
      <c r="C56" s="114">
        <v>500000</v>
      </c>
      <c r="D56" s="114">
        <v>500000</v>
      </c>
      <c r="E56" s="122"/>
      <c r="F56" s="122"/>
      <c r="G56" s="122"/>
      <c r="H56" s="122"/>
      <c r="I56" s="122"/>
      <c r="J56" s="121"/>
      <c r="K56" s="121"/>
    </row>
    <row r="57" spans="1:11" ht="17.25" customHeight="1">
      <c r="A57" s="49">
        <v>32</v>
      </c>
      <c r="B57" s="45" t="s">
        <v>24</v>
      </c>
      <c r="C57" s="114">
        <v>500000</v>
      </c>
      <c r="D57" s="114">
        <v>500000</v>
      </c>
      <c r="E57" s="122"/>
      <c r="F57" s="122"/>
      <c r="G57" s="122"/>
      <c r="H57" s="122"/>
      <c r="I57" s="122"/>
      <c r="J57" s="121"/>
      <c r="K57" s="121"/>
    </row>
    <row r="58" spans="1:11" ht="17.25" customHeight="1">
      <c r="A58" s="49">
        <v>322</v>
      </c>
      <c r="B58" s="45" t="s">
        <v>26</v>
      </c>
      <c r="C58" s="114">
        <v>450000</v>
      </c>
      <c r="D58" s="114">
        <v>450000</v>
      </c>
      <c r="E58" s="122"/>
      <c r="F58" s="122"/>
      <c r="G58" s="122"/>
      <c r="H58" s="122"/>
      <c r="I58" s="122"/>
      <c r="J58" s="122"/>
      <c r="K58" s="122"/>
    </row>
    <row r="59" spans="1:11" ht="18" customHeight="1">
      <c r="A59" s="49">
        <v>323</v>
      </c>
      <c r="B59" s="45" t="s">
        <v>27</v>
      </c>
      <c r="C59" s="114">
        <v>50000</v>
      </c>
      <c r="D59" s="114">
        <v>50000</v>
      </c>
      <c r="E59" s="122"/>
      <c r="F59" s="122"/>
      <c r="G59" s="122"/>
      <c r="H59" s="122"/>
      <c r="I59" s="122"/>
      <c r="J59" s="122"/>
      <c r="K59" s="122"/>
    </row>
    <row r="60" spans="1:11" ht="37.5" customHeight="1">
      <c r="A60" s="106" t="s">
        <v>37</v>
      </c>
      <c r="B60" s="112" t="s">
        <v>86</v>
      </c>
      <c r="C60" s="125">
        <v>950000</v>
      </c>
      <c r="D60" s="228">
        <v>950000</v>
      </c>
      <c r="E60" s="229"/>
      <c r="F60" s="229"/>
      <c r="G60" s="229"/>
      <c r="H60" s="230"/>
      <c r="I60" s="230"/>
      <c r="J60" s="125"/>
      <c r="K60" s="125"/>
    </row>
    <row r="61" spans="1:11" ht="12.75">
      <c r="A61" s="42">
        <v>3</v>
      </c>
      <c r="B61" s="45" t="s">
        <v>19</v>
      </c>
      <c r="C61" s="114">
        <v>950000</v>
      </c>
      <c r="D61" s="123">
        <v>950000</v>
      </c>
      <c r="E61" s="122"/>
      <c r="F61" s="122"/>
      <c r="G61" s="122"/>
      <c r="H61" s="122"/>
      <c r="I61" s="122"/>
      <c r="J61" s="116"/>
      <c r="K61" s="116"/>
    </row>
    <row r="62" spans="1:11" ht="15.75" customHeight="1">
      <c r="A62" s="42">
        <v>32</v>
      </c>
      <c r="B62" s="45" t="s">
        <v>24</v>
      </c>
      <c r="C62" s="114">
        <v>950000</v>
      </c>
      <c r="D62" s="123">
        <v>950000</v>
      </c>
      <c r="E62" s="122"/>
      <c r="F62" s="122"/>
      <c r="G62" s="122"/>
      <c r="H62" s="122"/>
      <c r="I62" s="122"/>
      <c r="J62" s="121"/>
      <c r="K62" s="121"/>
    </row>
    <row r="63" spans="1:11" ht="15.75" customHeight="1">
      <c r="A63" s="42">
        <v>322</v>
      </c>
      <c r="B63" s="45" t="s">
        <v>26</v>
      </c>
      <c r="C63" s="114">
        <v>950000</v>
      </c>
      <c r="D63" s="123">
        <v>950000</v>
      </c>
      <c r="E63" s="122"/>
      <c r="F63" s="122"/>
      <c r="G63" s="122"/>
      <c r="H63" s="122"/>
      <c r="I63" s="122"/>
      <c r="J63" s="122"/>
      <c r="K63" s="122"/>
    </row>
    <row r="64" spans="1:11" ht="28.5" customHeight="1">
      <c r="A64" s="231" t="s">
        <v>37</v>
      </c>
      <c r="B64" s="232" t="s">
        <v>188</v>
      </c>
      <c r="C64" s="233">
        <v>3253436</v>
      </c>
      <c r="D64" s="233">
        <v>3253436</v>
      </c>
      <c r="E64" s="234"/>
      <c r="F64" s="234"/>
      <c r="G64" s="234"/>
      <c r="H64" s="234"/>
      <c r="I64" s="234"/>
      <c r="J64" s="233"/>
      <c r="K64" s="233"/>
    </row>
    <row r="65" spans="1:11" ht="20.25" customHeight="1">
      <c r="A65" s="49">
        <v>3</v>
      </c>
      <c r="B65" s="50" t="s">
        <v>19</v>
      </c>
      <c r="C65" s="114">
        <v>3253436</v>
      </c>
      <c r="D65" s="114">
        <v>3253436</v>
      </c>
      <c r="E65" s="122"/>
      <c r="F65" s="122"/>
      <c r="G65" s="122"/>
      <c r="H65" s="122"/>
      <c r="I65" s="122"/>
      <c r="J65" s="121"/>
      <c r="K65" s="121"/>
    </row>
    <row r="66" spans="1:11" ht="12.75">
      <c r="A66" s="49">
        <v>31</v>
      </c>
      <c r="B66" s="50" t="s">
        <v>20</v>
      </c>
      <c r="C66" s="117">
        <v>418262</v>
      </c>
      <c r="D66" s="117">
        <v>418262</v>
      </c>
      <c r="E66" s="122"/>
      <c r="F66" s="122"/>
      <c r="G66" s="122"/>
      <c r="H66" s="122"/>
      <c r="I66" s="122"/>
      <c r="J66" s="116"/>
      <c r="K66" s="116"/>
    </row>
    <row r="67" spans="1:11" ht="12.75">
      <c r="A67" s="49">
        <v>311</v>
      </c>
      <c r="B67" s="50" t="s">
        <v>21</v>
      </c>
      <c r="C67" s="117">
        <v>418262</v>
      </c>
      <c r="D67" s="117">
        <v>418262</v>
      </c>
      <c r="E67" s="122"/>
      <c r="F67" s="122"/>
      <c r="G67" s="122"/>
      <c r="H67" s="122"/>
      <c r="I67" s="122"/>
      <c r="J67" s="116"/>
      <c r="K67" s="116"/>
    </row>
    <row r="68" spans="1:11" ht="18" customHeight="1">
      <c r="A68" s="47">
        <v>32</v>
      </c>
      <c r="B68" s="45" t="s">
        <v>24</v>
      </c>
      <c r="C68" s="117">
        <v>2835174</v>
      </c>
      <c r="D68" s="117">
        <v>2835174</v>
      </c>
      <c r="E68" s="122"/>
      <c r="F68" s="122"/>
      <c r="G68" s="122"/>
      <c r="H68" s="122"/>
      <c r="I68" s="122"/>
      <c r="J68" s="122"/>
      <c r="K68" s="122"/>
    </row>
    <row r="69" spans="1:11" ht="18" customHeight="1">
      <c r="A69" s="47">
        <v>322</v>
      </c>
      <c r="B69" s="45" t="s">
        <v>26</v>
      </c>
      <c r="C69" s="117">
        <v>2835174</v>
      </c>
      <c r="D69" s="117">
        <v>2835174</v>
      </c>
      <c r="E69" s="122"/>
      <c r="F69" s="122"/>
      <c r="G69" s="122"/>
      <c r="H69" s="122"/>
      <c r="I69" s="122"/>
      <c r="J69" s="122"/>
      <c r="K69" s="122"/>
    </row>
    <row r="70" spans="1:11" ht="18" customHeight="1">
      <c r="A70" s="273"/>
      <c r="B70" s="274" t="s">
        <v>146</v>
      </c>
      <c r="C70" s="275">
        <v>162561591</v>
      </c>
      <c r="D70" s="275"/>
      <c r="E70" s="275"/>
      <c r="F70" s="275"/>
      <c r="G70" s="275"/>
      <c r="H70" s="275"/>
      <c r="I70" s="275"/>
      <c r="J70" s="275"/>
      <c r="K70" s="275"/>
    </row>
    <row r="71" spans="1:9" ht="12.75">
      <c r="A71" s="32"/>
      <c r="B71" s="5"/>
      <c r="C71" s="22"/>
      <c r="D71" s="22"/>
      <c r="E71" s="22"/>
      <c r="F71" s="22"/>
      <c r="G71" s="22"/>
      <c r="H71" s="22"/>
      <c r="I71" s="22"/>
    </row>
    <row r="72" spans="1:9" ht="12.75">
      <c r="A72" s="32"/>
      <c r="B72" s="5"/>
      <c r="C72" s="22"/>
      <c r="D72" s="22"/>
      <c r="E72" s="22"/>
      <c r="F72" s="22"/>
      <c r="G72" s="22"/>
      <c r="H72" s="22"/>
      <c r="I72" s="22"/>
    </row>
    <row r="73" spans="1:9" ht="12.75">
      <c r="A73" s="33"/>
      <c r="B73" s="5"/>
      <c r="C73" s="22"/>
      <c r="D73" s="22"/>
      <c r="E73" s="22"/>
      <c r="F73" s="22"/>
      <c r="G73" s="22"/>
      <c r="H73" s="22"/>
      <c r="I73" s="22"/>
    </row>
    <row r="74" spans="1:11" ht="12.75">
      <c r="A74" s="36"/>
      <c r="B74" s="34"/>
      <c r="C74" s="24"/>
      <c r="D74" s="24"/>
      <c r="E74" s="24"/>
      <c r="F74" s="24"/>
      <c r="G74" s="24"/>
      <c r="H74" s="24"/>
      <c r="I74" s="24"/>
      <c r="J74" s="3"/>
      <c r="K74" s="3"/>
    </row>
    <row r="75" spans="1:11" ht="12.75">
      <c r="A75" s="33"/>
      <c r="B75" s="34"/>
      <c r="C75" s="24"/>
      <c r="D75" s="24"/>
      <c r="E75" s="24"/>
      <c r="F75" s="24"/>
      <c r="G75" s="24"/>
      <c r="H75" s="24"/>
      <c r="I75" s="24"/>
      <c r="J75" s="3"/>
      <c r="K75" s="3"/>
    </row>
    <row r="76" spans="1:11" ht="12.75">
      <c r="A76" s="33"/>
      <c r="B76" s="34"/>
      <c r="C76" s="24"/>
      <c r="D76" s="24"/>
      <c r="E76" s="24"/>
      <c r="F76" s="24"/>
      <c r="G76" s="24"/>
      <c r="H76" s="24"/>
      <c r="I76" s="24"/>
      <c r="J76" s="3"/>
      <c r="K76" s="3"/>
    </row>
    <row r="77" spans="1:9" ht="12.75">
      <c r="A77" s="32"/>
      <c r="B77" s="5"/>
      <c r="C77" s="22"/>
      <c r="D77" s="22"/>
      <c r="E77" s="22"/>
      <c r="F77" s="22"/>
      <c r="G77" s="22"/>
      <c r="H77" s="22"/>
      <c r="I77" s="22"/>
    </row>
    <row r="78" spans="1:9" ht="12.75">
      <c r="A78" s="32"/>
      <c r="B78" s="5"/>
      <c r="C78" s="22"/>
      <c r="D78" s="22"/>
      <c r="E78" s="22"/>
      <c r="F78" s="22"/>
      <c r="G78" s="22"/>
      <c r="H78" s="22"/>
      <c r="I78" s="22"/>
    </row>
    <row r="79" spans="1:9" ht="12.75">
      <c r="A79" s="32"/>
      <c r="B79" s="5"/>
      <c r="C79" s="22"/>
      <c r="D79" s="22"/>
      <c r="E79" s="22"/>
      <c r="F79" s="22"/>
      <c r="G79" s="22"/>
      <c r="H79" s="22"/>
      <c r="I79" s="22"/>
    </row>
    <row r="80" spans="1:11" ht="12.75">
      <c r="A80" s="33"/>
      <c r="B80" s="34"/>
      <c r="C80" s="24"/>
      <c r="D80" s="24"/>
      <c r="E80" s="24"/>
      <c r="F80" s="24"/>
      <c r="G80" s="24"/>
      <c r="H80" s="24"/>
      <c r="I80" s="24"/>
      <c r="J80" s="3"/>
      <c r="K80" s="3"/>
    </row>
    <row r="81" spans="1:9" ht="12.75">
      <c r="A81" s="32"/>
      <c r="B81" s="5"/>
      <c r="C81" s="22"/>
      <c r="D81" s="22"/>
      <c r="E81" s="22"/>
      <c r="F81" s="22"/>
      <c r="G81" s="22"/>
      <c r="H81" s="22"/>
      <c r="I81" s="22"/>
    </row>
    <row r="82" spans="1:9" ht="12.75">
      <c r="A82" s="32"/>
      <c r="B82" s="5"/>
      <c r="C82" s="22"/>
      <c r="D82" s="22"/>
      <c r="E82" s="22"/>
      <c r="F82" s="22"/>
      <c r="G82" s="22"/>
      <c r="H82" s="22"/>
      <c r="I82" s="22"/>
    </row>
    <row r="83" spans="1:9" ht="12.75">
      <c r="A83" s="32"/>
      <c r="B83" s="5"/>
      <c r="C83" s="22"/>
      <c r="D83" s="22"/>
      <c r="E83" s="22"/>
      <c r="F83" s="22"/>
      <c r="G83" s="22"/>
      <c r="H83" s="22"/>
      <c r="I83" s="22"/>
    </row>
    <row r="84" spans="1:9" ht="12.75">
      <c r="A84" s="32"/>
      <c r="B84" s="5"/>
      <c r="C84" s="22"/>
      <c r="D84" s="22"/>
      <c r="E84" s="22"/>
      <c r="F84" s="22"/>
      <c r="G84" s="22"/>
      <c r="H84" s="22"/>
      <c r="I84" s="22"/>
    </row>
    <row r="85" spans="1:11" ht="12.75">
      <c r="A85" s="33"/>
      <c r="B85" s="34"/>
      <c r="C85" s="24"/>
      <c r="D85" s="24"/>
      <c r="E85" s="24"/>
      <c r="F85" s="24"/>
      <c r="G85" s="24"/>
      <c r="H85" s="24"/>
      <c r="I85" s="24"/>
      <c r="J85" s="3"/>
      <c r="K85" s="3"/>
    </row>
    <row r="86" spans="1:9" ht="12.75">
      <c r="A86" s="32"/>
      <c r="B86" s="5"/>
      <c r="C86" s="22"/>
      <c r="D86" s="22"/>
      <c r="E86" s="22"/>
      <c r="F86" s="22"/>
      <c r="G86" s="22"/>
      <c r="H86" s="22"/>
      <c r="I86" s="22"/>
    </row>
    <row r="87" spans="1:11" ht="12.75">
      <c r="A87" s="33"/>
      <c r="B87" s="34"/>
      <c r="C87" s="24"/>
      <c r="D87" s="24"/>
      <c r="E87" s="24"/>
      <c r="F87" s="24"/>
      <c r="G87" s="24"/>
      <c r="H87" s="24"/>
      <c r="I87" s="24"/>
      <c r="J87" s="3"/>
      <c r="K87" s="3"/>
    </row>
    <row r="88" spans="1:9" ht="12.75">
      <c r="A88" s="32"/>
      <c r="B88" s="5"/>
      <c r="C88" s="22"/>
      <c r="D88" s="22"/>
      <c r="E88" s="22"/>
      <c r="F88" s="22"/>
      <c r="G88" s="22"/>
      <c r="H88" s="22"/>
      <c r="I88" s="22"/>
    </row>
    <row r="89" spans="1:11" ht="12.75">
      <c r="A89" s="33"/>
      <c r="B89" s="34"/>
      <c r="C89" s="24"/>
      <c r="D89" s="24"/>
      <c r="E89" s="24"/>
      <c r="F89" s="24"/>
      <c r="G89" s="24"/>
      <c r="H89" s="24"/>
      <c r="I89" s="24"/>
      <c r="J89" s="3"/>
      <c r="K89" s="3"/>
    </row>
    <row r="90" spans="1:11" ht="12.75">
      <c r="A90" s="33"/>
      <c r="B90" s="34"/>
      <c r="C90" s="24"/>
      <c r="D90" s="24"/>
      <c r="E90" s="24"/>
      <c r="F90" s="24"/>
      <c r="G90" s="24"/>
      <c r="H90" s="24"/>
      <c r="I90" s="24"/>
      <c r="J90" s="3"/>
      <c r="K90" s="3"/>
    </row>
    <row r="91" spans="1:9" ht="12.75">
      <c r="A91" s="32"/>
      <c r="B91" s="5"/>
      <c r="C91" s="22"/>
      <c r="D91" s="22"/>
      <c r="E91" s="22"/>
      <c r="F91" s="22"/>
      <c r="G91" s="22"/>
      <c r="H91" s="22"/>
      <c r="I91" s="22"/>
    </row>
    <row r="92" spans="1:9" ht="12.75">
      <c r="A92" s="32"/>
      <c r="B92" s="5"/>
      <c r="C92" s="22"/>
      <c r="D92" s="22"/>
      <c r="E92" s="22"/>
      <c r="F92" s="22"/>
      <c r="G92" s="22"/>
      <c r="H92" s="22"/>
      <c r="I92" s="22"/>
    </row>
    <row r="93" spans="1:9" ht="12.75">
      <c r="A93" s="33"/>
      <c r="B93" s="5"/>
      <c r="C93" s="22"/>
      <c r="D93" s="22"/>
      <c r="E93" s="22"/>
      <c r="F93" s="22"/>
      <c r="G93" s="22"/>
      <c r="H93" s="22"/>
      <c r="I93" s="22"/>
    </row>
    <row r="94" spans="1:11" ht="12.75">
      <c r="A94" s="36"/>
      <c r="B94" s="34"/>
      <c r="C94" s="24"/>
      <c r="D94" s="24"/>
      <c r="E94" s="24"/>
      <c r="F94" s="24"/>
      <c r="G94" s="24"/>
      <c r="H94" s="24"/>
      <c r="I94" s="24"/>
      <c r="J94" s="3"/>
      <c r="K94" s="3"/>
    </row>
    <row r="95" spans="1:11" ht="12.75">
      <c r="A95" s="33"/>
      <c r="B95" s="34"/>
      <c r="C95" s="24"/>
      <c r="D95" s="24"/>
      <c r="E95" s="24"/>
      <c r="F95" s="24"/>
      <c r="G95" s="24"/>
      <c r="H95" s="24"/>
      <c r="I95" s="24"/>
      <c r="J95" s="3"/>
      <c r="K95" s="3"/>
    </row>
    <row r="96" spans="1:11" ht="12.75">
      <c r="A96" s="33"/>
      <c r="B96" s="34"/>
      <c r="C96" s="24"/>
      <c r="D96" s="24"/>
      <c r="E96" s="24"/>
      <c r="F96" s="24"/>
      <c r="G96" s="24"/>
      <c r="H96" s="24"/>
      <c r="I96" s="24"/>
      <c r="J96" s="3"/>
      <c r="K96" s="3"/>
    </row>
    <row r="97" spans="1:9" ht="12.75">
      <c r="A97" s="32"/>
      <c r="B97" s="5"/>
      <c r="C97" s="22"/>
      <c r="D97" s="22"/>
      <c r="E97" s="22"/>
      <c r="F97" s="22"/>
      <c r="G97" s="22"/>
      <c r="H97" s="22"/>
      <c r="I97" s="22"/>
    </row>
    <row r="98" spans="1:9" ht="12.75">
      <c r="A98" s="32"/>
      <c r="B98" s="5"/>
      <c r="C98" s="22"/>
      <c r="D98" s="22"/>
      <c r="E98" s="22"/>
      <c r="F98" s="22"/>
      <c r="G98" s="22"/>
      <c r="H98" s="22"/>
      <c r="I98" s="22"/>
    </row>
    <row r="99" spans="1:9" ht="12.75">
      <c r="A99" s="32"/>
      <c r="B99" s="5"/>
      <c r="C99" s="22"/>
      <c r="D99" s="22"/>
      <c r="E99" s="22"/>
      <c r="F99" s="22"/>
      <c r="G99" s="22"/>
      <c r="H99" s="22"/>
      <c r="I99" s="22"/>
    </row>
    <row r="100" spans="1:11" ht="12.75">
      <c r="A100" s="33"/>
      <c r="B100" s="34"/>
      <c r="C100" s="24"/>
      <c r="D100" s="24"/>
      <c r="E100" s="24"/>
      <c r="F100" s="24"/>
      <c r="G100" s="24"/>
      <c r="H100" s="24"/>
      <c r="I100" s="24"/>
      <c r="J100" s="3"/>
      <c r="K100" s="3"/>
    </row>
    <row r="101" spans="1:9" ht="12.75">
      <c r="A101" s="32"/>
      <c r="B101" s="5"/>
      <c r="C101" s="22"/>
      <c r="D101" s="22"/>
      <c r="E101" s="22"/>
      <c r="F101" s="22"/>
      <c r="G101" s="22"/>
      <c r="H101" s="22"/>
      <c r="I101" s="22"/>
    </row>
    <row r="102" spans="1:9" ht="12.75">
      <c r="A102" s="32"/>
      <c r="B102" s="5"/>
      <c r="C102" s="22"/>
      <c r="D102" s="22"/>
      <c r="E102" s="22"/>
      <c r="F102" s="22"/>
      <c r="G102" s="22"/>
      <c r="H102" s="22"/>
      <c r="I102" s="22"/>
    </row>
    <row r="103" spans="1:9" ht="12.75">
      <c r="A103" s="32"/>
      <c r="B103" s="5"/>
      <c r="C103" s="22"/>
      <c r="D103" s="22"/>
      <c r="E103" s="22"/>
      <c r="F103" s="22"/>
      <c r="G103" s="22"/>
      <c r="H103" s="22"/>
      <c r="I103" s="22"/>
    </row>
    <row r="104" spans="1:9" ht="12.75">
      <c r="A104" s="32"/>
      <c r="B104" s="5"/>
      <c r="C104" s="22"/>
      <c r="D104" s="22"/>
      <c r="E104" s="22"/>
      <c r="F104" s="22"/>
      <c r="G104" s="22"/>
      <c r="H104" s="22"/>
      <c r="I104" s="22"/>
    </row>
    <row r="105" spans="1:11" ht="12.75">
      <c r="A105" s="33"/>
      <c r="B105" s="34"/>
      <c r="C105" s="24"/>
      <c r="D105" s="24"/>
      <c r="E105" s="24"/>
      <c r="F105" s="24"/>
      <c r="G105" s="24"/>
      <c r="H105" s="24"/>
      <c r="I105" s="24"/>
      <c r="J105" s="3"/>
      <c r="K105" s="3"/>
    </row>
    <row r="106" spans="1:9" ht="12.75">
      <c r="A106" s="32"/>
      <c r="B106" s="5"/>
      <c r="C106" s="22"/>
      <c r="D106" s="22"/>
      <c r="E106" s="22"/>
      <c r="F106" s="22"/>
      <c r="G106" s="22"/>
      <c r="H106" s="22"/>
      <c r="I106" s="22"/>
    </row>
    <row r="107" spans="1:11" ht="12.75">
      <c r="A107" s="33"/>
      <c r="B107" s="34"/>
      <c r="C107" s="24"/>
      <c r="D107" s="24"/>
      <c r="E107" s="24"/>
      <c r="F107" s="24"/>
      <c r="G107" s="24"/>
      <c r="H107" s="24"/>
      <c r="I107" s="24"/>
      <c r="J107" s="3"/>
      <c r="K107" s="3"/>
    </row>
    <row r="108" spans="1:11" ht="12.75">
      <c r="A108" s="33"/>
      <c r="B108" s="34"/>
      <c r="C108" s="24"/>
      <c r="D108" s="24"/>
      <c r="E108" s="24"/>
      <c r="F108" s="24"/>
      <c r="G108" s="24"/>
      <c r="H108" s="24"/>
      <c r="I108" s="24"/>
      <c r="J108" s="3"/>
      <c r="K108" s="3"/>
    </row>
    <row r="109" spans="1:9" ht="12.75">
      <c r="A109" s="32"/>
      <c r="B109" s="5"/>
      <c r="C109" s="22"/>
      <c r="D109" s="22"/>
      <c r="E109" s="22"/>
      <c r="F109" s="22"/>
      <c r="G109" s="22"/>
      <c r="H109" s="22"/>
      <c r="I109" s="22"/>
    </row>
    <row r="110" spans="1:11" ht="12.75">
      <c r="A110" s="33"/>
      <c r="B110" s="34"/>
      <c r="C110" s="24"/>
      <c r="D110" s="24"/>
      <c r="E110" s="24"/>
      <c r="F110" s="24"/>
      <c r="G110" s="24"/>
      <c r="H110" s="24"/>
      <c r="I110" s="24"/>
      <c r="J110" s="3"/>
      <c r="K110" s="3"/>
    </row>
    <row r="111" spans="1:9" ht="12.75">
      <c r="A111" s="32"/>
      <c r="B111" s="5"/>
      <c r="C111" s="22"/>
      <c r="D111" s="22"/>
      <c r="E111" s="22"/>
      <c r="F111" s="22"/>
      <c r="G111" s="22"/>
      <c r="H111" s="22"/>
      <c r="I111" s="22"/>
    </row>
    <row r="112" spans="1:9" ht="12.75">
      <c r="A112" s="32"/>
      <c r="B112" s="5"/>
      <c r="C112" s="22"/>
      <c r="D112" s="22"/>
      <c r="E112" s="22"/>
      <c r="F112" s="22"/>
      <c r="G112" s="22"/>
      <c r="H112" s="22"/>
      <c r="I112" s="22"/>
    </row>
    <row r="113" spans="1:9" ht="12.75">
      <c r="A113" s="33"/>
      <c r="B113" s="5"/>
      <c r="C113" s="1"/>
      <c r="D113" s="1"/>
      <c r="E113" s="1"/>
      <c r="F113" s="1"/>
      <c r="G113" s="1"/>
      <c r="H113" s="1"/>
      <c r="I113" s="1"/>
    </row>
    <row r="114" spans="1:9" ht="12.75">
      <c r="A114" s="33"/>
      <c r="B114" s="5"/>
      <c r="C114" s="1"/>
      <c r="D114" s="1"/>
      <c r="E114" s="1"/>
      <c r="F114" s="1"/>
      <c r="G114" s="1"/>
      <c r="H114" s="1"/>
      <c r="I114" s="1"/>
    </row>
    <row r="115" spans="1:9" ht="12.75">
      <c r="A115" s="33"/>
      <c r="B115" s="5"/>
      <c r="C115" s="1"/>
      <c r="D115" s="1"/>
      <c r="E115" s="1"/>
      <c r="F115" s="1"/>
      <c r="G115" s="1"/>
      <c r="H115" s="1"/>
      <c r="I115" s="1"/>
    </row>
    <row r="116" spans="1:9" ht="12.75">
      <c r="A116" s="33"/>
      <c r="B116" s="5"/>
      <c r="C116" s="1"/>
      <c r="D116" s="1"/>
      <c r="E116" s="1"/>
      <c r="F116" s="1"/>
      <c r="G116" s="1"/>
      <c r="H116" s="1"/>
      <c r="I116" s="1"/>
    </row>
    <row r="117" spans="1:9" ht="12.75">
      <c r="A117" s="33"/>
      <c r="B117" s="5" t="s">
        <v>39</v>
      </c>
      <c r="C117" s="1"/>
      <c r="D117" s="1"/>
      <c r="E117" s="1"/>
      <c r="F117" s="1"/>
      <c r="G117" s="1"/>
      <c r="H117" s="1"/>
      <c r="I117" s="1"/>
    </row>
    <row r="118" spans="1:9" ht="12.75">
      <c r="A118" s="33"/>
      <c r="B118" s="5"/>
      <c r="C118" s="1"/>
      <c r="D118" s="1"/>
      <c r="E118" s="1"/>
      <c r="F118" s="1"/>
      <c r="G118" s="1"/>
      <c r="H118" s="1"/>
      <c r="I118" s="1"/>
    </row>
    <row r="119" spans="1:9" ht="12.75">
      <c r="A119" s="33"/>
      <c r="B119" s="5"/>
      <c r="C119" s="1"/>
      <c r="D119" s="1"/>
      <c r="E119" s="1"/>
      <c r="F119" s="1"/>
      <c r="G119" s="1"/>
      <c r="H119" s="1"/>
      <c r="I119" s="1"/>
    </row>
    <row r="120" spans="1:9" ht="12.75">
      <c r="A120" s="33"/>
      <c r="B120" s="5"/>
      <c r="C120" s="1"/>
      <c r="D120" s="1"/>
      <c r="E120" s="1"/>
      <c r="F120" s="1"/>
      <c r="G120" s="1"/>
      <c r="H120" s="1"/>
      <c r="I120" s="1"/>
    </row>
    <row r="121" spans="1:9" ht="12.75">
      <c r="A121" s="33"/>
      <c r="B121" s="5"/>
      <c r="C121" s="1"/>
      <c r="D121" s="1"/>
      <c r="E121" s="1"/>
      <c r="F121" s="1"/>
      <c r="G121" s="1"/>
      <c r="H121" s="1"/>
      <c r="I121" s="1"/>
    </row>
    <row r="122" spans="1:9" ht="12.75">
      <c r="A122" s="33"/>
      <c r="B122" s="5"/>
      <c r="C122" s="1"/>
      <c r="D122" s="1"/>
      <c r="E122" s="1"/>
      <c r="F122" s="1"/>
      <c r="G122" s="1"/>
      <c r="H122" s="1"/>
      <c r="I122" s="1"/>
    </row>
    <row r="123" spans="1:9" ht="12.75">
      <c r="A123" s="33"/>
      <c r="B123" s="5"/>
      <c r="C123" s="1"/>
      <c r="D123" s="1"/>
      <c r="E123" s="1"/>
      <c r="F123" s="1"/>
      <c r="G123" s="1"/>
      <c r="H123" s="1"/>
      <c r="I123" s="1"/>
    </row>
    <row r="124" spans="1:9" ht="12.75">
      <c r="A124" s="33"/>
      <c r="B124" s="5"/>
      <c r="C124" s="1"/>
      <c r="D124" s="1"/>
      <c r="E124" s="1"/>
      <c r="F124" s="1"/>
      <c r="G124" s="1"/>
      <c r="H124" s="1"/>
      <c r="I124" s="1"/>
    </row>
    <row r="125" spans="1:9" ht="12.75">
      <c r="A125" s="33"/>
      <c r="B125" s="5"/>
      <c r="C125" s="1"/>
      <c r="D125" s="1"/>
      <c r="E125" s="1"/>
      <c r="F125" s="1"/>
      <c r="G125" s="1"/>
      <c r="H125" s="1"/>
      <c r="I125" s="1"/>
    </row>
    <row r="126" spans="1:9" ht="12.75">
      <c r="A126" s="33"/>
      <c r="B126" s="5"/>
      <c r="C126" s="1"/>
      <c r="D126" s="1"/>
      <c r="E126" s="1"/>
      <c r="F126" s="1"/>
      <c r="G126" s="1"/>
      <c r="H126" s="1"/>
      <c r="I126" s="1"/>
    </row>
    <row r="127" spans="1:9" ht="12.75">
      <c r="A127" s="33"/>
      <c r="B127" s="5"/>
      <c r="C127" s="1"/>
      <c r="D127" s="1"/>
      <c r="E127" s="1"/>
      <c r="F127" s="1"/>
      <c r="G127" s="1"/>
      <c r="H127" s="1"/>
      <c r="I127" s="1"/>
    </row>
    <row r="128" spans="1:9" ht="12.75">
      <c r="A128" s="33"/>
      <c r="B128" s="5"/>
      <c r="C128" s="1"/>
      <c r="D128" s="1"/>
      <c r="E128" s="1"/>
      <c r="F128" s="1"/>
      <c r="G128" s="1"/>
      <c r="H128" s="1"/>
      <c r="I128" s="1"/>
    </row>
    <row r="129" spans="1:9" ht="12.75">
      <c r="A129" s="33"/>
      <c r="B129" s="5"/>
      <c r="C129" s="1"/>
      <c r="D129" s="1"/>
      <c r="E129" s="1"/>
      <c r="F129" s="1"/>
      <c r="G129" s="1"/>
      <c r="H129" s="1"/>
      <c r="I129" s="1"/>
    </row>
    <row r="130" spans="1:9" ht="12.75">
      <c r="A130" s="33"/>
      <c r="B130" s="5"/>
      <c r="C130" s="1"/>
      <c r="D130" s="1"/>
      <c r="E130" s="1"/>
      <c r="F130" s="1"/>
      <c r="G130" s="1"/>
      <c r="H130" s="1"/>
      <c r="I130" s="1"/>
    </row>
    <row r="131" spans="1:9" ht="12.75">
      <c r="A131" s="33"/>
      <c r="B131" s="5"/>
      <c r="C131" s="1"/>
      <c r="D131" s="1"/>
      <c r="E131" s="1"/>
      <c r="F131" s="1"/>
      <c r="G131" s="1"/>
      <c r="H131" s="1"/>
      <c r="I131" s="1"/>
    </row>
    <row r="132" spans="1:9" ht="12.75">
      <c r="A132" s="33"/>
      <c r="B132" s="5"/>
      <c r="C132" s="1"/>
      <c r="D132" s="1"/>
      <c r="E132" s="1"/>
      <c r="F132" s="1"/>
      <c r="G132" s="1"/>
      <c r="H132" s="1"/>
      <c r="I132" s="1"/>
    </row>
    <row r="133" spans="1:9" ht="12.75">
      <c r="A133" s="33"/>
      <c r="B133" s="5"/>
      <c r="C133" s="1"/>
      <c r="D133" s="1"/>
      <c r="E133" s="1"/>
      <c r="F133" s="1"/>
      <c r="G133" s="1"/>
      <c r="H133" s="1"/>
      <c r="I133" s="1"/>
    </row>
    <row r="134" spans="1:9" ht="12.75">
      <c r="A134" s="33"/>
      <c r="B134" s="5"/>
      <c r="C134" s="1"/>
      <c r="D134" s="1"/>
      <c r="E134" s="1"/>
      <c r="F134" s="1"/>
      <c r="G134" s="1"/>
      <c r="H134" s="1"/>
      <c r="I134" s="1"/>
    </row>
    <row r="135" spans="1:9" ht="12.75">
      <c r="A135" s="33"/>
      <c r="B135" s="5"/>
      <c r="C135" s="1"/>
      <c r="D135" s="1"/>
      <c r="E135" s="1"/>
      <c r="F135" s="1"/>
      <c r="G135" s="1"/>
      <c r="H135" s="1"/>
      <c r="I135" s="1"/>
    </row>
    <row r="136" spans="1:9" ht="12.75">
      <c r="A136" s="33"/>
      <c r="B136" s="5"/>
      <c r="C136" s="1"/>
      <c r="D136" s="1"/>
      <c r="E136" s="1"/>
      <c r="F136" s="1"/>
      <c r="G136" s="1"/>
      <c r="H136" s="1"/>
      <c r="I136" s="1"/>
    </row>
    <row r="137" spans="1:9" ht="12.75">
      <c r="A137" s="33"/>
      <c r="B137" s="5"/>
      <c r="C137" s="1"/>
      <c r="D137" s="1"/>
      <c r="E137" s="1"/>
      <c r="F137" s="1"/>
      <c r="G137" s="1"/>
      <c r="H137" s="1"/>
      <c r="I137" s="1"/>
    </row>
    <row r="138" spans="1:9" ht="12.75">
      <c r="A138" s="33"/>
      <c r="B138" s="5"/>
      <c r="C138" s="1"/>
      <c r="D138" s="1"/>
      <c r="E138" s="1"/>
      <c r="F138" s="1"/>
      <c r="G138" s="1"/>
      <c r="H138" s="1"/>
      <c r="I138" s="1"/>
    </row>
    <row r="139" spans="1:9" ht="12.75">
      <c r="A139" s="33"/>
      <c r="B139" s="5"/>
      <c r="C139" s="1"/>
      <c r="D139" s="1"/>
      <c r="E139" s="1"/>
      <c r="F139" s="1"/>
      <c r="G139" s="1"/>
      <c r="H139" s="1"/>
      <c r="I139" s="1"/>
    </row>
    <row r="140" spans="1:9" ht="12.75">
      <c r="A140" s="33"/>
      <c r="B140" s="5"/>
      <c r="C140" s="1"/>
      <c r="D140" s="1"/>
      <c r="E140" s="1"/>
      <c r="F140" s="1"/>
      <c r="G140" s="1"/>
      <c r="H140" s="1"/>
      <c r="I140" s="1"/>
    </row>
    <row r="141" spans="1:9" ht="12.75">
      <c r="A141" s="33"/>
      <c r="B141" s="5"/>
      <c r="C141" s="1"/>
      <c r="D141" s="1"/>
      <c r="E141" s="1"/>
      <c r="F141" s="1"/>
      <c r="G141" s="1"/>
      <c r="H141" s="1"/>
      <c r="I141" s="1"/>
    </row>
    <row r="142" spans="1:9" ht="12.75">
      <c r="A142" s="33"/>
      <c r="B142" s="5"/>
      <c r="C142" s="1"/>
      <c r="D142" s="1"/>
      <c r="E142" s="1"/>
      <c r="F142" s="1"/>
      <c r="G142" s="1"/>
      <c r="H142" s="1"/>
      <c r="I142" s="1"/>
    </row>
    <row r="143" spans="1:9" ht="12.75">
      <c r="A143" s="33"/>
      <c r="B143" s="5"/>
      <c r="C143" s="1"/>
      <c r="D143" s="1"/>
      <c r="E143" s="1"/>
      <c r="F143" s="1"/>
      <c r="G143" s="1"/>
      <c r="H143" s="1"/>
      <c r="I143" s="1"/>
    </row>
    <row r="144" spans="1:9" ht="12.75">
      <c r="A144" s="33"/>
      <c r="B144" s="5"/>
      <c r="C144" s="1"/>
      <c r="D144" s="1"/>
      <c r="E144" s="1"/>
      <c r="F144" s="1"/>
      <c r="G144" s="1"/>
      <c r="H144" s="1"/>
      <c r="I144" s="1"/>
    </row>
    <row r="145" spans="1:9" ht="12.75">
      <c r="A145" s="33"/>
      <c r="B145" s="5"/>
      <c r="C145" s="1"/>
      <c r="D145" s="1"/>
      <c r="E145" s="1"/>
      <c r="F145" s="1"/>
      <c r="G145" s="1"/>
      <c r="H145" s="1"/>
      <c r="I145" s="1"/>
    </row>
    <row r="146" spans="1:9" ht="12.75">
      <c r="A146" s="33"/>
      <c r="B146" s="5"/>
      <c r="C146" s="1"/>
      <c r="D146" s="1"/>
      <c r="E146" s="1"/>
      <c r="F146" s="1"/>
      <c r="G146" s="1"/>
      <c r="H146" s="1"/>
      <c r="I146" s="1"/>
    </row>
    <row r="147" spans="1:9" ht="12.75">
      <c r="A147" s="33"/>
      <c r="B147" s="5"/>
      <c r="C147" s="1"/>
      <c r="D147" s="1"/>
      <c r="E147" s="1"/>
      <c r="F147" s="1"/>
      <c r="G147" s="1"/>
      <c r="H147" s="1"/>
      <c r="I147" s="1"/>
    </row>
    <row r="148" spans="1:9" ht="12.75">
      <c r="A148" s="33"/>
      <c r="B148" s="5"/>
      <c r="C148" s="1"/>
      <c r="D148" s="1"/>
      <c r="E148" s="1"/>
      <c r="F148" s="1"/>
      <c r="G148" s="1"/>
      <c r="H148" s="1"/>
      <c r="I148" s="1"/>
    </row>
    <row r="149" spans="1:9" ht="12.75">
      <c r="A149" s="33"/>
      <c r="B149" s="5"/>
      <c r="C149" s="1"/>
      <c r="D149" s="1"/>
      <c r="E149" s="1"/>
      <c r="F149" s="1"/>
      <c r="G149" s="1"/>
      <c r="H149" s="1"/>
      <c r="I149" s="1"/>
    </row>
    <row r="150" spans="1:9" ht="12.75">
      <c r="A150" s="33"/>
      <c r="B150" s="5"/>
      <c r="C150" s="1"/>
      <c r="D150" s="1"/>
      <c r="E150" s="1"/>
      <c r="F150" s="1"/>
      <c r="G150" s="1"/>
      <c r="H150" s="1"/>
      <c r="I150" s="1"/>
    </row>
    <row r="151" spans="1:9" ht="12.75">
      <c r="A151" s="33"/>
      <c r="B151" s="5"/>
      <c r="C151" s="1"/>
      <c r="D151" s="1"/>
      <c r="E151" s="1"/>
      <c r="F151" s="1"/>
      <c r="G151" s="1"/>
      <c r="H151" s="1"/>
      <c r="I151" s="1"/>
    </row>
    <row r="152" spans="1:9" ht="12.75">
      <c r="A152" s="33"/>
      <c r="B152" s="5"/>
      <c r="C152" s="1"/>
      <c r="D152" s="1"/>
      <c r="E152" s="1"/>
      <c r="F152" s="1"/>
      <c r="G152" s="1"/>
      <c r="H152" s="1"/>
      <c r="I152" s="1"/>
    </row>
    <row r="153" spans="1:9" ht="12.75">
      <c r="A153" s="33"/>
      <c r="B153" s="5"/>
      <c r="C153" s="1"/>
      <c r="D153" s="1"/>
      <c r="E153" s="1"/>
      <c r="F153" s="1"/>
      <c r="G153" s="1"/>
      <c r="H153" s="1"/>
      <c r="I153" s="1"/>
    </row>
    <row r="154" spans="1:9" ht="12.75">
      <c r="A154" s="33"/>
      <c r="B154" s="5"/>
      <c r="C154" s="1"/>
      <c r="D154" s="1"/>
      <c r="E154" s="1"/>
      <c r="F154" s="1"/>
      <c r="G154" s="1"/>
      <c r="H154" s="1"/>
      <c r="I154" s="1"/>
    </row>
    <row r="155" spans="1:9" ht="12.75">
      <c r="A155" s="33"/>
      <c r="B155" s="5"/>
      <c r="C155" s="1"/>
      <c r="D155" s="1"/>
      <c r="E155" s="1"/>
      <c r="F155" s="1"/>
      <c r="G155" s="1"/>
      <c r="H155" s="1"/>
      <c r="I155" s="1"/>
    </row>
    <row r="156" spans="1:9" ht="12.75">
      <c r="A156" s="33"/>
      <c r="B156" s="5"/>
      <c r="C156" s="1"/>
      <c r="D156" s="1"/>
      <c r="E156" s="1"/>
      <c r="F156" s="1"/>
      <c r="G156" s="1"/>
      <c r="H156" s="1"/>
      <c r="I156" s="1"/>
    </row>
    <row r="157" spans="1:9" ht="12.75">
      <c r="A157" s="33"/>
      <c r="B157" s="5"/>
      <c r="C157" s="1"/>
      <c r="D157" s="1"/>
      <c r="E157" s="1"/>
      <c r="F157" s="1"/>
      <c r="G157" s="1"/>
      <c r="H157" s="1"/>
      <c r="I157" s="1"/>
    </row>
    <row r="158" spans="1:9" ht="12.75">
      <c r="A158" s="33"/>
      <c r="B158" s="5"/>
      <c r="C158" s="1"/>
      <c r="D158" s="1"/>
      <c r="E158" s="1"/>
      <c r="F158" s="1"/>
      <c r="G158" s="1"/>
      <c r="H158" s="1"/>
      <c r="I158" s="1"/>
    </row>
    <row r="159" spans="1:9" ht="12.75">
      <c r="A159" s="33"/>
      <c r="B159" s="5"/>
      <c r="C159" s="1"/>
      <c r="D159" s="1"/>
      <c r="E159" s="1"/>
      <c r="F159" s="1"/>
      <c r="G159" s="1"/>
      <c r="H159" s="1"/>
      <c r="I159" s="1"/>
    </row>
    <row r="160" spans="1:9" ht="12.75">
      <c r="A160" s="33"/>
      <c r="B160" s="5"/>
      <c r="C160" s="1"/>
      <c r="D160" s="1"/>
      <c r="E160" s="1"/>
      <c r="F160" s="1"/>
      <c r="G160" s="1"/>
      <c r="H160" s="1"/>
      <c r="I160" s="1"/>
    </row>
    <row r="161" spans="1:9" ht="12.75">
      <c r="A161" s="33"/>
      <c r="B161" s="5"/>
      <c r="C161" s="1"/>
      <c r="D161" s="1"/>
      <c r="E161" s="1"/>
      <c r="F161" s="1"/>
      <c r="G161" s="1"/>
      <c r="H161" s="1"/>
      <c r="I161" s="1"/>
    </row>
    <row r="162" spans="1:9" ht="12.75">
      <c r="A162" s="33"/>
      <c r="B162" s="5"/>
      <c r="C162" s="1"/>
      <c r="D162" s="1"/>
      <c r="E162" s="1"/>
      <c r="F162" s="1"/>
      <c r="G162" s="1"/>
      <c r="H162" s="1"/>
      <c r="I162" s="1"/>
    </row>
    <row r="163" spans="1:9" ht="12.75">
      <c r="A163" s="33"/>
      <c r="B163" s="5"/>
      <c r="C163" s="1"/>
      <c r="D163" s="1"/>
      <c r="E163" s="1"/>
      <c r="F163" s="1"/>
      <c r="G163" s="1"/>
      <c r="H163" s="1"/>
      <c r="I163" s="1"/>
    </row>
    <row r="164" spans="1:9" ht="12.75">
      <c r="A164" s="33"/>
      <c r="B164" s="5"/>
      <c r="C164" s="1"/>
      <c r="D164" s="1"/>
      <c r="E164" s="1"/>
      <c r="F164" s="1"/>
      <c r="G164" s="1"/>
      <c r="H164" s="1"/>
      <c r="I164" s="1"/>
    </row>
    <row r="165" spans="1:9" ht="12.75">
      <c r="A165" s="33"/>
      <c r="B165" s="5"/>
      <c r="C165" s="1"/>
      <c r="D165" s="1"/>
      <c r="E165" s="1"/>
      <c r="F165" s="1"/>
      <c r="G165" s="1"/>
      <c r="H165" s="1"/>
      <c r="I165" s="1"/>
    </row>
    <row r="166" spans="1:9" ht="12.75">
      <c r="A166" s="33"/>
      <c r="B166" s="5"/>
      <c r="C166" s="1"/>
      <c r="D166" s="1"/>
      <c r="E166" s="1"/>
      <c r="F166" s="1"/>
      <c r="G166" s="1"/>
      <c r="H166" s="1"/>
      <c r="I166" s="1"/>
    </row>
    <row r="167" spans="1:9" ht="12.75">
      <c r="A167" s="33"/>
      <c r="B167" s="5"/>
      <c r="C167" s="1"/>
      <c r="D167" s="1"/>
      <c r="E167" s="1"/>
      <c r="F167" s="1"/>
      <c r="G167" s="1"/>
      <c r="H167" s="1"/>
      <c r="I167" s="1"/>
    </row>
    <row r="168" spans="1:9" ht="12.75">
      <c r="A168" s="33"/>
      <c r="B168" s="5"/>
      <c r="C168" s="1"/>
      <c r="D168" s="1"/>
      <c r="E168" s="1"/>
      <c r="F168" s="1"/>
      <c r="G168" s="1"/>
      <c r="H168" s="1"/>
      <c r="I168" s="1"/>
    </row>
    <row r="169" spans="1:9" ht="12.75">
      <c r="A169" s="33"/>
      <c r="B169" s="5"/>
      <c r="C169" s="1"/>
      <c r="D169" s="1"/>
      <c r="E169" s="1"/>
      <c r="F169" s="1"/>
      <c r="G169" s="1"/>
      <c r="H169" s="1"/>
      <c r="I169" s="1"/>
    </row>
    <row r="170" spans="1:9" ht="12.75">
      <c r="A170" s="33"/>
      <c r="B170" s="5"/>
      <c r="C170" s="1"/>
      <c r="D170" s="1"/>
      <c r="E170" s="1"/>
      <c r="F170" s="1"/>
      <c r="G170" s="1"/>
      <c r="H170" s="1"/>
      <c r="I170" s="1"/>
    </row>
    <row r="171" spans="1:9" ht="12.75">
      <c r="A171" s="33"/>
      <c r="B171" s="5"/>
      <c r="C171" s="1"/>
      <c r="D171" s="1"/>
      <c r="E171" s="1"/>
      <c r="F171" s="1"/>
      <c r="G171" s="1"/>
      <c r="H171" s="1"/>
      <c r="I171" s="1"/>
    </row>
    <row r="172" spans="1:9" ht="12.75">
      <c r="A172" s="33"/>
      <c r="B172" s="5"/>
      <c r="C172" s="1"/>
      <c r="D172" s="1"/>
      <c r="E172" s="1"/>
      <c r="F172" s="1"/>
      <c r="G172" s="1"/>
      <c r="H172" s="1"/>
      <c r="I172" s="1"/>
    </row>
    <row r="173" spans="1:9" ht="12.75">
      <c r="A173" s="33"/>
      <c r="B173" s="5"/>
      <c r="C173" s="1"/>
      <c r="D173" s="1"/>
      <c r="E173" s="1"/>
      <c r="F173" s="1"/>
      <c r="G173" s="1"/>
      <c r="H173" s="1"/>
      <c r="I173" s="1"/>
    </row>
    <row r="174" spans="1:9" ht="12.75">
      <c r="A174" s="33"/>
      <c r="B174" s="5"/>
      <c r="C174" s="1"/>
      <c r="D174" s="1"/>
      <c r="E174" s="1"/>
      <c r="F174" s="1"/>
      <c r="G174" s="1"/>
      <c r="H174" s="1"/>
      <c r="I174" s="1"/>
    </row>
    <row r="175" spans="1:9" ht="12.75">
      <c r="A175" s="33"/>
      <c r="B175" s="5"/>
      <c r="C175" s="1"/>
      <c r="D175" s="1"/>
      <c r="E175" s="1"/>
      <c r="F175" s="1"/>
      <c r="G175" s="1"/>
      <c r="H175" s="1"/>
      <c r="I175" s="1"/>
    </row>
    <row r="176" spans="1:9" ht="12.75">
      <c r="A176" s="33"/>
      <c r="B176" s="5"/>
      <c r="C176" s="1"/>
      <c r="D176" s="1"/>
      <c r="E176" s="1"/>
      <c r="F176" s="1"/>
      <c r="G176" s="1"/>
      <c r="H176" s="1"/>
      <c r="I176" s="1"/>
    </row>
    <row r="177" spans="1:9" ht="12.75">
      <c r="A177" s="33"/>
      <c r="B177" s="5"/>
      <c r="C177" s="1"/>
      <c r="D177" s="1"/>
      <c r="E177" s="1"/>
      <c r="F177" s="1"/>
      <c r="G177" s="1"/>
      <c r="H177" s="1"/>
      <c r="I177" s="1"/>
    </row>
    <row r="178" spans="1:9" ht="12.75">
      <c r="A178" s="33"/>
      <c r="B178" s="5"/>
      <c r="C178" s="1"/>
      <c r="D178" s="1"/>
      <c r="E178" s="1"/>
      <c r="F178" s="1"/>
      <c r="G178" s="1"/>
      <c r="H178" s="1"/>
      <c r="I178" s="1"/>
    </row>
    <row r="179" spans="1:9" ht="12.75">
      <c r="A179" s="33"/>
      <c r="B179" s="5"/>
      <c r="C179" s="1"/>
      <c r="D179" s="1"/>
      <c r="E179" s="1"/>
      <c r="F179" s="1"/>
      <c r="G179" s="1"/>
      <c r="H179" s="1"/>
      <c r="I179" s="1"/>
    </row>
    <row r="180" spans="1:9" ht="12.75">
      <c r="A180" s="33"/>
      <c r="B180" s="5"/>
      <c r="C180" s="1"/>
      <c r="D180" s="1"/>
      <c r="E180" s="1"/>
      <c r="F180" s="1"/>
      <c r="G180" s="1"/>
      <c r="H180" s="1"/>
      <c r="I180" s="1"/>
    </row>
    <row r="181" spans="1:9" ht="12.75">
      <c r="A181" s="33"/>
      <c r="B181" s="5"/>
      <c r="C181" s="1"/>
      <c r="D181" s="1"/>
      <c r="E181" s="1"/>
      <c r="F181" s="1"/>
      <c r="G181" s="1"/>
      <c r="H181" s="1"/>
      <c r="I181" s="1"/>
    </row>
    <row r="182" spans="1:9" ht="12.75">
      <c r="A182" s="33"/>
      <c r="B182" s="5"/>
      <c r="C182" s="1"/>
      <c r="D182" s="1"/>
      <c r="E182" s="1"/>
      <c r="F182" s="1"/>
      <c r="G182" s="1"/>
      <c r="H182" s="1"/>
      <c r="I182" s="1"/>
    </row>
    <row r="183" spans="1:9" ht="12.75">
      <c r="A183" s="33"/>
      <c r="B183" s="5"/>
      <c r="C183" s="1"/>
      <c r="D183" s="1"/>
      <c r="E183" s="1"/>
      <c r="F183" s="1"/>
      <c r="G183" s="1"/>
      <c r="H183" s="1"/>
      <c r="I183" s="1"/>
    </row>
    <row r="184" spans="1:9" ht="12.75">
      <c r="A184" s="33"/>
      <c r="B184" s="5"/>
      <c r="C184" s="1"/>
      <c r="D184" s="1"/>
      <c r="E184" s="1"/>
      <c r="F184" s="1"/>
      <c r="G184" s="1"/>
      <c r="H184" s="1"/>
      <c r="I184" s="1"/>
    </row>
    <row r="185" spans="1:9" ht="12.75">
      <c r="A185" s="33"/>
      <c r="B185" s="5"/>
      <c r="C185" s="1"/>
      <c r="D185" s="1"/>
      <c r="E185" s="1"/>
      <c r="F185" s="1"/>
      <c r="G185" s="1"/>
      <c r="H185" s="1"/>
      <c r="I185" s="1"/>
    </row>
    <row r="186" spans="1:9" ht="12.75">
      <c r="A186" s="33"/>
      <c r="B186" s="5"/>
      <c r="C186" s="1"/>
      <c r="D186" s="1"/>
      <c r="E186" s="1"/>
      <c r="F186" s="1"/>
      <c r="G186" s="1"/>
      <c r="H186" s="1"/>
      <c r="I186" s="1"/>
    </row>
    <row r="187" spans="1:9" ht="12.75">
      <c r="A187" s="33"/>
      <c r="B187" s="5"/>
      <c r="C187" s="1"/>
      <c r="D187" s="1"/>
      <c r="E187" s="1"/>
      <c r="F187" s="1"/>
      <c r="G187" s="1"/>
      <c r="H187" s="1"/>
      <c r="I187" s="1"/>
    </row>
    <row r="188" spans="1:9" ht="12.75">
      <c r="A188" s="33"/>
      <c r="B188" s="5"/>
      <c r="C188" s="1"/>
      <c r="D188" s="1"/>
      <c r="E188" s="1"/>
      <c r="F188" s="1"/>
      <c r="G188" s="1"/>
      <c r="H188" s="1"/>
      <c r="I188" s="1"/>
    </row>
    <row r="189" spans="1:9" ht="12.75">
      <c r="A189" s="33"/>
      <c r="B189" s="5"/>
      <c r="C189" s="1"/>
      <c r="D189" s="1"/>
      <c r="E189" s="1"/>
      <c r="F189" s="1"/>
      <c r="G189" s="1"/>
      <c r="H189" s="1"/>
      <c r="I189" s="1"/>
    </row>
    <row r="190" spans="1:9" ht="12.75">
      <c r="A190" s="33"/>
      <c r="B190" s="5"/>
      <c r="C190" s="1"/>
      <c r="D190" s="1"/>
      <c r="E190" s="1"/>
      <c r="F190" s="1"/>
      <c r="G190" s="1"/>
      <c r="H190" s="1"/>
      <c r="I190" s="1"/>
    </row>
    <row r="191" spans="1:9" ht="12.75">
      <c r="A191" s="33"/>
      <c r="B191" s="5"/>
      <c r="C191" s="1"/>
      <c r="D191" s="1"/>
      <c r="E191" s="1"/>
      <c r="F191" s="1"/>
      <c r="G191" s="1"/>
      <c r="H191" s="1"/>
      <c r="I191" s="1"/>
    </row>
    <row r="192" spans="1:9" ht="12.75">
      <c r="A192" s="33"/>
      <c r="B192" s="5"/>
      <c r="C192" s="1"/>
      <c r="D192" s="1"/>
      <c r="E192" s="1"/>
      <c r="F192" s="1"/>
      <c r="G192" s="1"/>
      <c r="H192" s="1"/>
      <c r="I192" s="1"/>
    </row>
    <row r="193" spans="1:9" ht="12.75">
      <c r="A193" s="33"/>
      <c r="B193" s="5"/>
      <c r="C193" s="1"/>
      <c r="D193" s="1"/>
      <c r="E193" s="1"/>
      <c r="F193" s="1"/>
      <c r="G193" s="1"/>
      <c r="H193" s="1"/>
      <c r="I193" s="1"/>
    </row>
    <row r="194" spans="1:9" ht="12.75">
      <c r="A194" s="33"/>
      <c r="B194" s="5"/>
      <c r="C194" s="1"/>
      <c r="D194" s="1"/>
      <c r="E194" s="1"/>
      <c r="F194" s="1"/>
      <c r="G194" s="1"/>
      <c r="H194" s="1"/>
      <c r="I194" s="1"/>
    </row>
    <row r="195" spans="1:9" ht="12.75">
      <c r="A195" s="33"/>
      <c r="B195" s="5"/>
      <c r="C195" s="1"/>
      <c r="D195" s="1"/>
      <c r="E195" s="1"/>
      <c r="F195" s="1"/>
      <c r="G195" s="1"/>
      <c r="H195" s="1"/>
      <c r="I195" s="1"/>
    </row>
    <row r="196" spans="1:9" ht="12.75">
      <c r="A196" s="33"/>
      <c r="B196" s="5"/>
      <c r="C196" s="1"/>
      <c r="D196" s="1"/>
      <c r="E196" s="1"/>
      <c r="F196" s="1"/>
      <c r="G196" s="1"/>
      <c r="H196" s="1"/>
      <c r="I196" s="1"/>
    </row>
    <row r="197" spans="1:9" ht="12.75">
      <c r="A197" s="33"/>
      <c r="B197" s="5"/>
      <c r="C197" s="1"/>
      <c r="D197" s="1"/>
      <c r="E197" s="1"/>
      <c r="F197" s="1"/>
      <c r="G197" s="1"/>
      <c r="H197" s="1"/>
      <c r="I197" s="1"/>
    </row>
    <row r="198" spans="1:9" ht="12.75">
      <c r="A198" s="33"/>
      <c r="B198" s="5"/>
      <c r="C198" s="1"/>
      <c r="D198" s="1"/>
      <c r="E198" s="1"/>
      <c r="F198" s="1"/>
      <c r="G198" s="1"/>
      <c r="H198" s="1"/>
      <c r="I198" s="1"/>
    </row>
    <row r="199" spans="1:9" ht="12.75">
      <c r="A199" s="33"/>
      <c r="B199" s="5"/>
      <c r="C199" s="1"/>
      <c r="D199" s="1"/>
      <c r="E199" s="1"/>
      <c r="F199" s="1"/>
      <c r="G199" s="1"/>
      <c r="H199" s="1"/>
      <c r="I199" s="1"/>
    </row>
    <row r="200" spans="1:9" ht="12.75">
      <c r="A200" s="33"/>
      <c r="B200" s="5"/>
      <c r="C200" s="1"/>
      <c r="D200" s="1"/>
      <c r="E200" s="1"/>
      <c r="F200" s="1"/>
      <c r="G200" s="1"/>
      <c r="H200" s="1"/>
      <c r="I200" s="1"/>
    </row>
    <row r="201" spans="1:9" ht="12.75">
      <c r="A201" s="33"/>
      <c r="B201" s="5"/>
      <c r="C201" s="1"/>
      <c r="D201" s="1"/>
      <c r="E201" s="1"/>
      <c r="F201" s="1"/>
      <c r="G201" s="1"/>
      <c r="H201" s="1"/>
      <c r="I201" s="1"/>
    </row>
    <row r="202" spans="1:9" ht="12.75">
      <c r="A202" s="33"/>
      <c r="B202" s="5"/>
      <c r="C202" s="1"/>
      <c r="D202" s="1"/>
      <c r="E202" s="1"/>
      <c r="F202" s="1"/>
      <c r="G202" s="1"/>
      <c r="H202" s="1"/>
      <c r="I202" s="1"/>
    </row>
    <row r="203" spans="1:9" ht="12.75">
      <c r="A203" s="33"/>
      <c r="B203" s="5"/>
      <c r="C203" s="1"/>
      <c r="D203" s="1"/>
      <c r="E203" s="1"/>
      <c r="F203" s="1"/>
      <c r="G203" s="1"/>
      <c r="H203" s="1"/>
      <c r="I203" s="1"/>
    </row>
    <row r="204" spans="1:9" ht="12.75">
      <c r="A204" s="33"/>
      <c r="B204" s="5"/>
      <c r="C204" s="1"/>
      <c r="D204" s="1"/>
      <c r="E204" s="1"/>
      <c r="F204" s="1"/>
      <c r="G204" s="1"/>
      <c r="H204" s="1"/>
      <c r="I204" s="1"/>
    </row>
    <row r="205" spans="1:9" ht="12.75">
      <c r="A205" s="33"/>
      <c r="B205" s="5"/>
      <c r="C205" s="1"/>
      <c r="D205" s="1"/>
      <c r="E205" s="1"/>
      <c r="F205" s="1"/>
      <c r="G205" s="1"/>
      <c r="H205" s="1"/>
      <c r="I205" s="1"/>
    </row>
    <row r="206" spans="1:9" ht="12.75">
      <c r="A206" s="33"/>
      <c r="B206" s="5"/>
      <c r="C206" s="1"/>
      <c r="D206" s="1"/>
      <c r="E206" s="1"/>
      <c r="F206" s="1"/>
      <c r="G206" s="1"/>
      <c r="H206" s="1"/>
      <c r="I206" s="1"/>
    </row>
    <row r="207" spans="1:9" ht="12.75">
      <c r="A207" s="33"/>
      <c r="B207" s="5"/>
      <c r="C207" s="1"/>
      <c r="D207" s="1"/>
      <c r="E207" s="1"/>
      <c r="F207" s="1"/>
      <c r="G207" s="1"/>
      <c r="H207" s="1"/>
      <c r="I207" s="1"/>
    </row>
    <row r="208" spans="1:9" ht="12.75">
      <c r="A208" s="33"/>
      <c r="B208" s="5"/>
      <c r="C208" s="1"/>
      <c r="D208" s="1"/>
      <c r="E208" s="1"/>
      <c r="F208" s="1"/>
      <c r="G208" s="1"/>
      <c r="H208" s="1"/>
      <c r="I208" s="1"/>
    </row>
    <row r="209" spans="1:9" ht="12.75">
      <c r="A209" s="33"/>
      <c r="B209" s="5"/>
      <c r="C209" s="1"/>
      <c r="D209" s="1"/>
      <c r="E209" s="1"/>
      <c r="F209" s="1"/>
      <c r="G209" s="1"/>
      <c r="H209" s="1"/>
      <c r="I209" s="1"/>
    </row>
    <row r="210" spans="1:9" ht="12.75">
      <c r="A210" s="33"/>
      <c r="B210" s="5"/>
      <c r="C210" s="1"/>
      <c r="D210" s="1"/>
      <c r="E210" s="1"/>
      <c r="F210" s="1"/>
      <c r="G210" s="1"/>
      <c r="H210" s="1"/>
      <c r="I210" s="1"/>
    </row>
    <row r="211" spans="1:9" ht="12.75">
      <c r="A211" s="33"/>
      <c r="B211" s="5"/>
      <c r="C211" s="1"/>
      <c r="D211" s="1"/>
      <c r="E211" s="1"/>
      <c r="F211" s="1"/>
      <c r="G211" s="1"/>
      <c r="H211" s="1"/>
      <c r="I211" s="1"/>
    </row>
    <row r="212" spans="1:9" ht="12.75">
      <c r="A212" s="33"/>
      <c r="B212" s="5"/>
      <c r="C212" s="1"/>
      <c r="D212" s="1"/>
      <c r="E212" s="1"/>
      <c r="F212" s="1"/>
      <c r="G212" s="1"/>
      <c r="H212" s="1"/>
      <c r="I212" s="1"/>
    </row>
    <row r="213" spans="1:9" ht="12.75">
      <c r="A213" s="33"/>
      <c r="B213" s="5"/>
      <c r="C213" s="1"/>
      <c r="D213" s="1"/>
      <c r="E213" s="1"/>
      <c r="F213" s="1"/>
      <c r="G213" s="1"/>
      <c r="H213" s="1"/>
      <c r="I213" s="1"/>
    </row>
    <row r="214" spans="1:9" ht="12.75">
      <c r="A214" s="33"/>
      <c r="B214" s="5"/>
      <c r="C214" s="1"/>
      <c r="D214" s="1"/>
      <c r="E214" s="1"/>
      <c r="F214" s="1"/>
      <c r="G214" s="1"/>
      <c r="H214" s="1"/>
      <c r="I214" s="1"/>
    </row>
    <row r="215" spans="1:9" ht="12.75">
      <c r="A215" s="33"/>
      <c r="B215" s="5"/>
      <c r="C215" s="1"/>
      <c r="D215" s="1"/>
      <c r="E215" s="1"/>
      <c r="F215" s="1"/>
      <c r="G215" s="1"/>
      <c r="H215" s="1"/>
      <c r="I215" s="1"/>
    </row>
    <row r="216" spans="1:9" ht="12.75">
      <c r="A216" s="33"/>
      <c r="B216" s="5"/>
      <c r="C216" s="1"/>
      <c r="D216" s="1"/>
      <c r="E216" s="1"/>
      <c r="F216" s="1"/>
      <c r="G216" s="1"/>
      <c r="H216" s="1"/>
      <c r="I216" s="1"/>
    </row>
    <row r="217" spans="1:9" ht="12.75">
      <c r="A217" s="33"/>
      <c r="B217" s="5"/>
      <c r="C217" s="1"/>
      <c r="D217" s="1"/>
      <c r="E217" s="1"/>
      <c r="F217" s="1"/>
      <c r="G217" s="1"/>
      <c r="H217" s="1"/>
      <c r="I217" s="1"/>
    </row>
    <row r="218" spans="1:9" ht="12.75">
      <c r="A218" s="33"/>
      <c r="B218" s="5"/>
      <c r="C218" s="1"/>
      <c r="D218" s="1"/>
      <c r="E218" s="1"/>
      <c r="F218" s="1"/>
      <c r="G218" s="1"/>
      <c r="H218" s="1"/>
      <c r="I218" s="1"/>
    </row>
    <row r="219" spans="1:9" ht="12.75">
      <c r="A219" s="33"/>
      <c r="B219" s="5"/>
      <c r="C219" s="1"/>
      <c r="D219" s="1"/>
      <c r="E219" s="1"/>
      <c r="F219" s="1"/>
      <c r="G219" s="1"/>
      <c r="H219" s="1"/>
      <c r="I219" s="1"/>
    </row>
    <row r="220" spans="1:9" ht="12.75">
      <c r="A220" s="33"/>
      <c r="B220" s="5"/>
      <c r="C220" s="1"/>
      <c r="D220" s="1"/>
      <c r="E220" s="1"/>
      <c r="F220" s="1"/>
      <c r="G220" s="1"/>
      <c r="H220" s="1"/>
      <c r="I220" s="1"/>
    </row>
    <row r="221" spans="1:9" ht="12.75">
      <c r="A221" s="33"/>
      <c r="B221" s="5"/>
      <c r="C221" s="1"/>
      <c r="D221" s="1"/>
      <c r="E221" s="1"/>
      <c r="F221" s="1"/>
      <c r="G221" s="1"/>
      <c r="H221" s="1"/>
      <c r="I221" s="1"/>
    </row>
    <row r="222" spans="1:9" ht="12.75">
      <c r="A222" s="33"/>
      <c r="B222" s="5"/>
      <c r="C222" s="1"/>
      <c r="D222" s="1"/>
      <c r="E222" s="1"/>
      <c r="F222" s="1"/>
      <c r="G222" s="1"/>
      <c r="H222" s="1"/>
      <c r="I222" s="1"/>
    </row>
    <row r="223" spans="1:9" ht="12.75">
      <c r="A223" s="33"/>
      <c r="B223" s="5"/>
      <c r="C223" s="1"/>
      <c r="D223" s="1"/>
      <c r="E223" s="1"/>
      <c r="F223" s="1"/>
      <c r="G223" s="1"/>
      <c r="H223" s="1"/>
      <c r="I223" s="1"/>
    </row>
    <row r="224" spans="1:9" ht="12.75">
      <c r="A224" s="33"/>
      <c r="B224" s="5"/>
      <c r="C224" s="1"/>
      <c r="D224" s="1"/>
      <c r="E224" s="1"/>
      <c r="F224" s="1"/>
      <c r="G224" s="1"/>
      <c r="H224" s="1"/>
      <c r="I224" s="1"/>
    </row>
    <row r="225" spans="1:9" ht="12.75">
      <c r="A225" s="33"/>
      <c r="B225" s="5"/>
      <c r="C225" s="1"/>
      <c r="D225" s="1"/>
      <c r="E225" s="1"/>
      <c r="F225" s="1"/>
      <c r="G225" s="1"/>
      <c r="H225" s="1"/>
      <c r="I225" s="1"/>
    </row>
    <row r="226" spans="1:9" ht="12.75">
      <c r="A226" s="33"/>
      <c r="B226" s="5"/>
      <c r="C226" s="1"/>
      <c r="D226" s="1"/>
      <c r="E226" s="1"/>
      <c r="F226" s="1"/>
      <c r="G226" s="1"/>
      <c r="H226" s="1"/>
      <c r="I226" s="1"/>
    </row>
    <row r="227" spans="1:9" ht="12.75">
      <c r="A227" s="33"/>
      <c r="B227" s="5"/>
      <c r="C227" s="1"/>
      <c r="D227" s="1"/>
      <c r="E227" s="1"/>
      <c r="F227" s="1"/>
      <c r="G227" s="1"/>
      <c r="H227" s="1"/>
      <c r="I227" s="1"/>
    </row>
    <row r="228" spans="1:9" ht="12.75">
      <c r="A228" s="33"/>
      <c r="B228" s="5"/>
      <c r="C228" s="1"/>
      <c r="D228" s="1"/>
      <c r="E228" s="1"/>
      <c r="F228" s="1"/>
      <c r="G228" s="1"/>
      <c r="H228" s="1"/>
      <c r="I228" s="1"/>
    </row>
    <row r="229" spans="1:9" ht="12.75">
      <c r="A229" s="33"/>
      <c r="B229" s="5"/>
      <c r="C229" s="1"/>
      <c r="D229" s="1"/>
      <c r="E229" s="1"/>
      <c r="F229" s="1"/>
      <c r="G229" s="1"/>
      <c r="H229" s="1"/>
      <c r="I229" s="1"/>
    </row>
    <row r="230" spans="1:9" ht="12.75">
      <c r="A230" s="33"/>
      <c r="B230" s="5"/>
      <c r="C230" s="1"/>
      <c r="D230" s="1"/>
      <c r="E230" s="1"/>
      <c r="F230" s="1"/>
      <c r="G230" s="1"/>
      <c r="H230" s="1"/>
      <c r="I230" s="1"/>
    </row>
    <row r="231" spans="1:9" ht="12.75">
      <c r="A231" s="33"/>
      <c r="B231" s="5"/>
      <c r="C231" s="1"/>
      <c r="D231" s="1"/>
      <c r="E231" s="1"/>
      <c r="F231" s="1"/>
      <c r="G231" s="1"/>
      <c r="H231" s="1"/>
      <c r="I231" s="1"/>
    </row>
    <row r="232" spans="1:9" ht="12.75">
      <c r="A232" s="33"/>
      <c r="B232" s="5"/>
      <c r="C232" s="1"/>
      <c r="D232" s="1"/>
      <c r="E232" s="1"/>
      <c r="F232" s="1"/>
      <c r="G232" s="1"/>
      <c r="H232" s="1"/>
      <c r="I232" s="1"/>
    </row>
    <row r="233" spans="1:9" ht="12.75">
      <c r="A233" s="33"/>
      <c r="B233" s="5"/>
      <c r="C233" s="1"/>
      <c r="D233" s="1"/>
      <c r="E233" s="1"/>
      <c r="F233" s="1"/>
      <c r="G233" s="1"/>
      <c r="H233" s="1"/>
      <c r="I233" s="1"/>
    </row>
    <row r="234" spans="1:9" ht="12.75">
      <c r="A234" s="33"/>
      <c r="B234" s="5"/>
      <c r="C234" s="1"/>
      <c r="D234" s="1"/>
      <c r="E234" s="1"/>
      <c r="F234" s="1"/>
      <c r="G234" s="1"/>
      <c r="H234" s="1"/>
      <c r="I234" s="1"/>
    </row>
    <row r="235" spans="1:9" ht="12.75">
      <c r="A235" s="33"/>
      <c r="B235" s="5"/>
      <c r="C235" s="1"/>
      <c r="D235" s="1"/>
      <c r="E235" s="1"/>
      <c r="F235" s="1"/>
      <c r="G235" s="1"/>
      <c r="H235" s="1"/>
      <c r="I235" s="1"/>
    </row>
    <row r="236" spans="1:9" ht="12.75">
      <c r="A236" s="33"/>
      <c r="B236" s="5"/>
      <c r="C236" s="1"/>
      <c r="D236" s="1"/>
      <c r="E236" s="1"/>
      <c r="F236" s="1"/>
      <c r="G236" s="1"/>
      <c r="H236" s="1"/>
      <c r="I236" s="1"/>
    </row>
    <row r="237" spans="1:9" ht="12.75">
      <c r="A237" s="33"/>
      <c r="B237" s="5"/>
      <c r="C237" s="1"/>
      <c r="D237" s="1"/>
      <c r="E237" s="1"/>
      <c r="F237" s="1"/>
      <c r="G237" s="1"/>
      <c r="H237" s="1"/>
      <c r="I237" s="1"/>
    </row>
    <row r="238" spans="1:9" ht="12.75">
      <c r="A238" s="33"/>
      <c r="B238" s="5"/>
      <c r="C238" s="1"/>
      <c r="D238" s="1"/>
      <c r="E238" s="1"/>
      <c r="F238" s="1"/>
      <c r="G238" s="1"/>
      <c r="H238" s="1"/>
      <c r="I238" s="1"/>
    </row>
    <row r="239" spans="1:9" ht="12.75">
      <c r="A239" s="33"/>
      <c r="B239" s="5"/>
      <c r="C239" s="1"/>
      <c r="D239" s="1"/>
      <c r="E239" s="1"/>
      <c r="F239" s="1"/>
      <c r="G239" s="1"/>
      <c r="H239" s="1"/>
      <c r="I239" s="1"/>
    </row>
    <row r="240" spans="1:9" ht="12.75">
      <c r="A240" s="33"/>
      <c r="B240" s="5"/>
      <c r="C240" s="1"/>
      <c r="D240" s="1"/>
      <c r="E240" s="1"/>
      <c r="F240" s="1"/>
      <c r="G240" s="1"/>
      <c r="H240" s="1"/>
      <c r="I240" s="1"/>
    </row>
    <row r="241" spans="1:9" ht="12.75">
      <c r="A241" s="33"/>
      <c r="B241" s="5"/>
      <c r="C241" s="1"/>
      <c r="D241" s="1"/>
      <c r="E241" s="1"/>
      <c r="F241" s="1"/>
      <c r="G241" s="1"/>
      <c r="H241" s="1"/>
      <c r="I241" s="1"/>
    </row>
    <row r="242" spans="1:9" ht="12.75">
      <c r="A242" s="33"/>
      <c r="B242" s="5"/>
      <c r="C242" s="1"/>
      <c r="D242" s="1"/>
      <c r="E242" s="1"/>
      <c r="F242" s="1"/>
      <c r="G242" s="1"/>
      <c r="H242" s="1"/>
      <c r="I242" s="1"/>
    </row>
    <row r="243" spans="1:9" ht="12.75">
      <c r="A243" s="33"/>
      <c r="B243" s="5"/>
      <c r="C243" s="1"/>
      <c r="D243" s="1"/>
      <c r="E243" s="1"/>
      <c r="F243" s="1"/>
      <c r="G243" s="1"/>
      <c r="H243" s="1"/>
      <c r="I243" s="1"/>
    </row>
    <row r="244" spans="1:9" ht="12.75">
      <c r="A244" s="33"/>
      <c r="B244" s="5"/>
      <c r="C244" s="1"/>
      <c r="D244" s="1"/>
      <c r="E244" s="1"/>
      <c r="F244" s="1"/>
      <c r="G244" s="1"/>
      <c r="H244" s="1"/>
      <c r="I244" s="1"/>
    </row>
    <row r="245" spans="1:9" ht="12.75">
      <c r="A245" s="33"/>
      <c r="B245" s="5"/>
      <c r="C245" s="1"/>
      <c r="D245" s="1"/>
      <c r="E245" s="1"/>
      <c r="F245" s="1"/>
      <c r="G245" s="1"/>
      <c r="H245" s="1"/>
      <c r="I245" s="1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8.00390625" style="181" customWidth="1"/>
    <col min="2" max="2" width="10.28125" style="181" customWidth="1"/>
    <col min="3" max="3" width="41.421875" style="181" customWidth="1"/>
    <col min="4" max="4" width="12.8515625" style="181" customWidth="1"/>
    <col min="5" max="5" width="13.57421875" style="181" customWidth="1"/>
    <col min="6" max="6" width="15.00390625" style="181" customWidth="1"/>
    <col min="7" max="7" width="14.00390625" style="181" customWidth="1"/>
    <col min="8" max="8" width="14.421875" style="181" customWidth="1"/>
  </cols>
  <sheetData>
    <row r="1" spans="1:8" ht="12.75">
      <c r="A1" s="311"/>
      <c r="B1" s="311"/>
      <c r="C1" s="311"/>
      <c r="D1" s="141"/>
      <c r="E1" s="141"/>
      <c r="F1" s="141"/>
      <c r="G1" s="142"/>
      <c r="H1" s="142"/>
    </row>
    <row r="2" spans="1:8" ht="15">
      <c r="A2" s="312" t="s">
        <v>91</v>
      </c>
      <c r="B2" s="312"/>
      <c r="C2" s="312"/>
      <c r="D2" s="143"/>
      <c r="E2" s="143"/>
      <c r="F2" s="143"/>
      <c r="G2" s="144"/>
      <c r="H2" s="144"/>
    </row>
    <row r="3" spans="1:8" ht="15">
      <c r="A3" s="313" t="s">
        <v>173</v>
      </c>
      <c r="B3" s="313"/>
      <c r="C3" s="313"/>
      <c r="D3" s="144"/>
      <c r="E3" s="144"/>
      <c r="F3" s="144"/>
      <c r="G3" s="144"/>
      <c r="H3" s="144"/>
    </row>
    <row r="4" spans="1:8" ht="15">
      <c r="A4" s="145"/>
      <c r="B4" s="145"/>
      <c r="C4" s="144"/>
      <c r="D4" s="144"/>
      <c r="E4" s="144"/>
      <c r="F4" s="144"/>
      <c r="G4" s="144"/>
      <c r="H4" s="144"/>
    </row>
    <row r="5" spans="1:8" ht="15">
      <c r="A5" s="314" t="s">
        <v>174</v>
      </c>
      <c r="B5" s="314"/>
      <c r="C5" s="314"/>
      <c r="D5" s="314"/>
      <c r="E5" s="314"/>
      <c r="F5" s="314"/>
      <c r="G5" s="314"/>
      <c r="H5" s="314"/>
    </row>
    <row r="6" spans="1:8" ht="15">
      <c r="A6" s="146"/>
      <c r="B6" s="146"/>
      <c r="C6" s="146"/>
      <c r="D6" s="146"/>
      <c r="E6" s="146"/>
      <c r="F6" s="146"/>
      <c r="G6" s="146"/>
      <c r="H6" s="147"/>
    </row>
    <row r="7" spans="1:8" ht="12.75">
      <c r="A7" s="315" t="s">
        <v>92</v>
      </c>
      <c r="B7" s="315" t="s">
        <v>93</v>
      </c>
      <c r="C7" s="315" t="s">
        <v>94</v>
      </c>
      <c r="D7" s="316" t="s">
        <v>175</v>
      </c>
      <c r="E7" s="317" t="s">
        <v>176</v>
      </c>
      <c r="F7" s="317" t="s">
        <v>177</v>
      </c>
      <c r="G7" s="316" t="s">
        <v>95</v>
      </c>
      <c r="H7" s="316" t="s">
        <v>178</v>
      </c>
    </row>
    <row r="8" spans="1:8" ht="12.75">
      <c r="A8" s="315"/>
      <c r="B8" s="315"/>
      <c r="C8" s="315"/>
      <c r="D8" s="316"/>
      <c r="E8" s="318"/>
      <c r="F8" s="318"/>
      <c r="G8" s="316"/>
      <c r="H8" s="316"/>
    </row>
    <row r="9" spans="1:8" ht="15">
      <c r="A9" s="148">
        <v>1</v>
      </c>
      <c r="B9" s="148">
        <v>2</v>
      </c>
      <c r="C9" s="148">
        <v>3</v>
      </c>
      <c r="D9" s="149">
        <v>4</v>
      </c>
      <c r="E9" s="149">
        <v>5</v>
      </c>
      <c r="F9" s="149">
        <v>6</v>
      </c>
      <c r="G9" s="150">
        <v>7</v>
      </c>
      <c r="H9" s="149">
        <v>8</v>
      </c>
    </row>
    <row r="10" spans="1:8" ht="15">
      <c r="A10" s="151">
        <v>6</v>
      </c>
      <c r="B10" s="152"/>
      <c r="C10" s="153" t="s">
        <v>0</v>
      </c>
      <c r="D10" s="154">
        <f>D11+D15+D17+D19+D22+D25</f>
        <v>158549705</v>
      </c>
      <c r="E10" s="154">
        <f>E11+E15+E17+E19+E22+E25</f>
        <v>105699804</v>
      </c>
      <c r="F10" s="154">
        <f>F11+F15+F17+F19+F22+F25</f>
        <v>75276149</v>
      </c>
      <c r="G10" s="154">
        <f aca="true" t="shared" si="0" ref="G10:G34">H10-D10</f>
        <v>3298071</v>
      </c>
      <c r="H10" s="154">
        <f>H11+H15+H17+H19+H22+H25</f>
        <v>161847776</v>
      </c>
    </row>
    <row r="11" spans="1:8" ht="15">
      <c r="A11" s="155">
        <v>63</v>
      </c>
      <c r="B11" s="152"/>
      <c r="C11" s="153" t="s">
        <v>96</v>
      </c>
      <c r="D11" s="154">
        <f>D12+D13+D14</f>
        <v>40282980</v>
      </c>
      <c r="E11" s="154">
        <f>E12+E13+E14</f>
        <v>26855320</v>
      </c>
      <c r="F11" s="154">
        <f>F12+F13+F14</f>
        <v>527405</v>
      </c>
      <c r="G11" s="154">
        <f t="shared" si="0"/>
        <v>-2553436</v>
      </c>
      <c r="H11" s="154">
        <f>H12+H13+H14</f>
        <v>37729544</v>
      </c>
    </row>
    <row r="12" spans="1:8" ht="15">
      <c r="A12" s="156"/>
      <c r="B12" s="148">
        <v>634</v>
      </c>
      <c r="C12" s="157" t="s">
        <v>97</v>
      </c>
      <c r="D12" s="158">
        <v>0</v>
      </c>
      <c r="E12" s="158"/>
      <c r="F12" s="158">
        <v>527405</v>
      </c>
      <c r="G12" s="158">
        <f t="shared" si="0"/>
        <v>700000</v>
      </c>
      <c r="H12" s="158">
        <v>700000</v>
      </c>
    </row>
    <row r="13" spans="1:8" ht="30">
      <c r="A13" s="156"/>
      <c r="B13" s="148">
        <v>636</v>
      </c>
      <c r="C13" s="159" t="s">
        <v>98</v>
      </c>
      <c r="D13" s="158">
        <v>40282980</v>
      </c>
      <c r="E13" s="158">
        <v>26855320</v>
      </c>
      <c r="F13" s="158"/>
      <c r="G13" s="158">
        <f t="shared" si="0"/>
        <v>-3253436</v>
      </c>
      <c r="H13" s="158">
        <v>37029544</v>
      </c>
    </row>
    <row r="14" spans="1:8" ht="15">
      <c r="A14" s="156"/>
      <c r="B14" s="148">
        <v>638</v>
      </c>
      <c r="C14" s="160" t="s">
        <v>99</v>
      </c>
      <c r="D14" s="158">
        <v>0</v>
      </c>
      <c r="E14" s="158">
        <v>0</v>
      </c>
      <c r="F14" s="158"/>
      <c r="G14" s="158">
        <f t="shared" si="0"/>
        <v>0</v>
      </c>
      <c r="H14" s="158">
        <v>0</v>
      </c>
    </row>
    <row r="15" spans="1:8" ht="15">
      <c r="A15" s="151">
        <v>64</v>
      </c>
      <c r="B15" s="155"/>
      <c r="C15" s="153" t="s">
        <v>100</v>
      </c>
      <c r="D15" s="154">
        <f>SUM(D16:D16)</f>
        <v>50020</v>
      </c>
      <c r="E15" s="154">
        <f>SUM(E16:E16)</f>
        <v>33347</v>
      </c>
      <c r="F15" s="154">
        <f>SUM(F16:F16)</f>
        <v>91081</v>
      </c>
      <c r="G15" s="154">
        <f t="shared" si="0"/>
        <v>41068</v>
      </c>
      <c r="H15" s="154">
        <f>SUM(H16:H16)</f>
        <v>91088</v>
      </c>
    </row>
    <row r="16" spans="1:8" ht="15">
      <c r="A16" s="155"/>
      <c r="B16" s="148">
        <v>641</v>
      </c>
      <c r="C16" s="161" t="s">
        <v>101</v>
      </c>
      <c r="D16" s="158">
        <v>50020</v>
      </c>
      <c r="E16" s="158">
        <v>33347</v>
      </c>
      <c r="F16" s="158">
        <v>91081</v>
      </c>
      <c r="G16" s="158">
        <f t="shared" si="0"/>
        <v>41068</v>
      </c>
      <c r="H16" s="158">
        <v>91088</v>
      </c>
    </row>
    <row r="17" spans="1:8" ht="15">
      <c r="A17" s="155">
        <v>65</v>
      </c>
      <c r="B17" s="155"/>
      <c r="C17" s="153" t="s">
        <v>102</v>
      </c>
      <c r="D17" s="154">
        <f>D18</f>
        <v>14530000</v>
      </c>
      <c r="E17" s="154">
        <f>E18</f>
        <v>9686667</v>
      </c>
      <c r="F17" s="154">
        <f>F18</f>
        <v>10896882</v>
      </c>
      <c r="G17" s="154">
        <f t="shared" si="0"/>
        <v>2079590</v>
      </c>
      <c r="H17" s="154">
        <f>H18</f>
        <v>16609590</v>
      </c>
    </row>
    <row r="18" spans="1:8" ht="15">
      <c r="A18" s="155"/>
      <c r="B18" s="148">
        <v>652</v>
      </c>
      <c r="C18" s="161" t="s">
        <v>103</v>
      </c>
      <c r="D18" s="158">
        <v>14530000</v>
      </c>
      <c r="E18" s="158">
        <v>9686667</v>
      </c>
      <c r="F18" s="158">
        <v>10896882</v>
      </c>
      <c r="G18" s="158">
        <f t="shared" si="0"/>
        <v>2079590</v>
      </c>
      <c r="H18" s="158">
        <v>16609590</v>
      </c>
    </row>
    <row r="19" spans="1:8" ht="30">
      <c r="A19" s="155">
        <v>66</v>
      </c>
      <c r="B19" s="155"/>
      <c r="C19" s="153" t="s">
        <v>104</v>
      </c>
      <c r="D19" s="154">
        <f>SUM(D20:D21)</f>
        <v>1945000</v>
      </c>
      <c r="E19" s="154">
        <f>SUM(E20:E21)</f>
        <v>1296667</v>
      </c>
      <c r="F19" s="154">
        <f>SUM(F20:F21)</f>
        <v>1449903</v>
      </c>
      <c r="G19" s="154">
        <f t="shared" si="0"/>
        <v>459521</v>
      </c>
      <c r="H19" s="154">
        <f>SUM(H20:H21)</f>
        <v>2404521</v>
      </c>
    </row>
    <row r="20" spans="1:8" ht="30">
      <c r="A20" s="155"/>
      <c r="B20" s="148">
        <v>661</v>
      </c>
      <c r="C20" s="161" t="s">
        <v>105</v>
      </c>
      <c r="D20" s="158">
        <v>545000</v>
      </c>
      <c r="E20" s="158">
        <v>363333</v>
      </c>
      <c r="F20" s="158">
        <v>624977</v>
      </c>
      <c r="G20" s="158">
        <f t="shared" si="0"/>
        <v>405000</v>
      </c>
      <c r="H20" s="158">
        <v>950000</v>
      </c>
    </row>
    <row r="21" spans="1:8" ht="30">
      <c r="A21" s="155"/>
      <c r="B21" s="148">
        <v>663</v>
      </c>
      <c r="C21" s="161" t="s">
        <v>106</v>
      </c>
      <c r="D21" s="158">
        <v>1400000</v>
      </c>
      <c r="E21" s="158">
        <v>933334</v>
      </c>
      <c r="F21" s="158">
        <v>824926</v>
      </c>
      <c r="G21" s="158">
        <f t="shared" si="0"/>
        <v>54521</v>
      </c>
      <c r="H21" s="158">
        <v>1454521</v>
      </c>
    </row>
    <row r="22" spans="1:8" ht="15">
      <c r="A22" s="155">
        <v>67</v>
      </c>
      <c r="B22" s="155"/>
      <c r="C22" s="153" t="s">
        <v>107</v>
      </c>
      <c r="D22" s="154">
        <f>SUM(D23:D24)</f>
        <v>101741705</v>
      </c>
      <c r="E22" s="154">
        <f>SUM(E23:E24)</f>
        <v>67827803</v>
      </c>
      <c r="F22" s="154">
        <f>SUM(F23:F24)</f>
        <v>62292986</v>
      </c>
      <c r="G22" s="154">
        <f t="shared" si="0"/>
        <v>3253436</v>
      </c>
      <c r="H22" s="154">
        <f>SUM(H23:H24)</f>
        <v>104995141</v>
      </c>
    </row>
    <row r="23" spans="1:8" ht="30">
      <c r="A23" s="155"/>
      <c r="B23" s="148">
        <v>671</v>
      </c>
      <c r="C23" s="161" t="s">
        <v>108</v>
      </c>
      <c r="D23" s="158">
        <v>4238705</v>
      </c>
      <c r="E23" s="158">
        <v>2825803</v>
      </c>
      <c r="F23" s="158">
        <v>4266770</v>
      </c>
      <c r="G23" s="158">
        <f t="shared" si="0"/>
        <v>3253436</v>
      </c>
      <c r="H23" s="158">
        <v>7492141</v>
      </c>
    </row>
    <row r="24" spans="1:8" ht="30">
      <c r="A24" s="155"/>
      <c r="B24" s="148">
        <v>673</v>
      </c>
      <c r="C24" s="161" t="s">
        <v>109</v>
      </c>
      <c r="D24" s="158">
        <v>97503000</v>
      </c>
      <c r="E24" s="158">
        <v>65002000</v>
      </c>
      <c r="F24" s="158">
        <v>58026216</v>
      </c>
      <c r="G24" s="158">
        <f t="shared" si="0"/>
        <v>0</v>
      </c>
      <c r="H24" s="158">
        <v>97503000</v>
      </c>
    </row>
    <row r="25" spans="1:8" ht="15">
      <c r="A25" s="155">
        <v>68</v>
      </c>
      <c r="B25" s="148"/>
      <c r="C25" s="153" t="s">
        <v>110</v>
      </c>
      <c r="D25" s="154">
        <f>D26</f>
        <v>0</v>
      </c>
      <c r="E25" s="154">
        <f>E26</f>
        <v>0</v>
      </c>
      <c r="F25" s="154">
        <f>F26</f>
        <v>17892</v>
      </c>
      <c r="G25" s="154">
        <f t="shared" si="0"/>
        <v>17892</v>
      </c>
      <c r="H25" s="154">
        <f>H26</f>
        <v>17892</v>
      </c>
    </row>
    <row r="26" spans="1:8" ht="15">
      <c r="A26" s="155"/>
      <c r="B26" s="148">
        <v>683</v>
      </c>
      <c r="C26" s="161" t="s">
        <v>110</v>
      </c>
      <c r="D26" s="158">
        <v>0</v>
      </c>
      <c r="E26" s="158">
        <v>0</v>
      </c>
      <c r="F26" s="158">
        <v>17892</v>
      </c>
      <c r="G26" s="158">
        <f t="shared" si="0"/>
        <v>17892</v>
      </c>
      <c r="H26" s="158">
        <v>17892</v>
      </c>
    </row>
    <row r="27" spans="1:8" ht="30">
      <c r="A27" s="155">
        <v>7</v>
      </c>
      <c r="B27" s="155"/>
      <c r="C27" s="153" t="s">
        <v>38</v>
      </c>
      <c r="D27" s="154">
        <f>D28</f>
        <v>20000</v>
      </c>
      <c r="E27" s="154">
        <f>E28</f>
        <v>13333</v>
      </c>
      <c r="F27" s="154">
        <f>F28</f>
        <v>15816</v>
      </c>
      <c r="G27" s="154">
        <f t="shared" si="0"/>
        <v>11000</v>
      </c>
      <c r="H27" s="154">
        <f>H28</f>
        <v>31000</v>
      </c>
    </row>
    <row r="28" spans="1:8" ht="30">
      <c r="A28" s="162">
        <v>72</v>
      </c>
      <c r="B28" s="162"/>
      <c r="C28" s="163" t="s">
        <v>111</v>
      </c>
      <c r="D28" s="154">
        <f>SUM(D29:D31)</f>
        <v>20000</v>
      </c>
      <c r="E28" s="154">
        <f>SUM(E29:E31)</f>
        <v>13333</v>
      </c>
      <c r="F28" s="154">
        <f>SUM(F29:F31)</f>
        <v>15816</v>
      </c>
      <c r="G28" s="154">
        <f t="shared" si="0"/>
        <v>11000</v>
      </c>
      <c r="H28" s="154">
        <f>SUM(H29:H31)</f>
        <v>31000</v>
      </c>
    </row>
    <row r="29" spans="1:8" ht="15">
      <c r="A29" s="162"/>
      <c r="B29" s="164">
        <v>721</v>
      </c>
      <c r="C29" s="161" t="s">
        <v>112</v>
      </c>
      <c r="D29" s="165">
        <v>20000</v>
      </c>
      <c r="E29" s="165">
        <v>13333</v>
      </c>
      <c r="F29" s="165">
        <v>11816</v>
      </c>
      <c r="G29" s="158">
        <f t="shared" si="0"/>
        <v>0</v>
      </c>
      <c r="H29" s="165">
        <v>20000</v>
      </c>
    </row>
    <row r="30" spans="1:8" ht="15">
      <c r="A30" s="162"/>
      <c r="B30" s="164">
        <v>722</v>
      </c>
      <c r="C30" s="161" t="s">
        <v>113</v>
      </c>
      <c r="D30" s="165">
        <v>0</v>
      </c>
      <c r="E30" s="165">
        <v>0</v>
      </c>
      <c r="F30" s="165">
        <v>0</v>
      </c>
      <c r="G30" s="158">
        <f t="shared" si="0"/>
        <v>0</v>
      </c>
      <c r="H30" s="165">
        <v>0</v>
      </c>
    </row>
    <row r="31" spans="1:8" ht="15">
      <c r="A31" s="155"/>
      <c r="B31" s="148">
        <v>723</v>
      </c>
      <c r="C31" s="161" t="s">
        <v>114</v>
      </c>
      <c r="D31" s="158">
        <v>0</v>
      </c>
      <c r="E31" s="158">
        <v>0</v>
      </c>
      <c r="F31" s="158">
        <v>4000</v>
      </c>
      <c r="G31" s="158">
        <f t="shared" si="0"/>
        <v>11000</v>
      </c>
      <c r="H31" s="158">
        <v>11000</v>
      </c>
    </row>
    <row r="32" spans="1:8" ht="15">
      <c r="A32" s="276">
        <v>8</v>
      </c>
      <c r="B32" s="148"/>
      <c r="C32" s="153" t="s">
        <v>181</v>
      </c>
      <c r="D32" s="154">
        <f aca="true" t="shared" si="1" ref="D32:F33">D33</f>
        <v>0</v>
      </c>
      <c r="E32" s="154">
        <f t="shared" si="1"/>
        <v>0</v>
      </c>
      <c r="F32" s="154">
        <f t="shared" si="1"/>
        <v>682815</v>
      </c>
      <c r="G32" s="158">
        <f t="shared" si="0"/>
        <v>682815</v>
      </c>
      <c r="H32" s="154">
        <f>H33</f>
        <v>682815</v>
      </c>
    </row>
    <row r="33" spans="1:8" ht="15">
      <c r="A33" s="276">
        <v>83</v>
      </c>
      <c r="B33" s="148"/>
      <c r="C33" s="153" t="s">
        <v>182</v>
      </c>
      <c r="D33" s="154">
        <f t="shared" si="1"/>
        <v>0</v>
      </c>
      <c r="E33" s="154">
        <f t="shared" si="1"/>
        <v>0</v>
      </c>
      <c r="F33" s="154">
        <f t="shared" si="1"/>
        <v>682815</v>
      </c>
      <c r="G33" s="158">
        <f t="shared" si="0"/>
        <v>682815</v>
      </c>
      <c r="H33" s="154">
        <f>H34</f>
        <v>682815</v>
      </c>
    </row>
    <row r="34" spans="1:8" ht="15">
      <c r="A34" s="276"/>
      <c r="B34" s="148">
        <v>831</v>
      </c>
      <c r="C34" s="161" t="s">
        <v>183</v>
      </c>
      <c r="D34" s="158">
        <v>0</v>
      </c>
      <c r="E34" s="158">
        <v>0</v>
      </c>
      <c r="F34" s="158">
        <v>682815</v>
      </c>
      <c r="G34" s="158">
        <f t="shared" si="0"/>
        <v>682815</v>
      </c>
      <c r="H34" s="158">
        <v>682815</v>
      </c>
    </row>
    <row r="35" spans="1:8" ht="15">
      <c r="A35" s="319" t="s">
        <v>115</v>
      </c>
      <c r="B35" s="319"/>
      <c r="C35" s="319"/>
      <c r="D35" s="154">
        <f>D10+D27</f>
        <v>158569705</v>
      </c>
      <c r="E35" s="154">
        <f>E10+E27</f>
        <v>105713137</v>
      </c>
      <c r="F35" s="154">
        <f>F10+F27+F32</f>
        <v>75974780</v>
      </c>
      <c r="G35" s="154">
        <f>G10+G27+G32</f>
        <v>3991886</v>
      </c>
      <c r="H35" s="154">
        <f>H10+H27+H32</f>
        <v>162561591</v>
      </c>
    </row>
    <row r="36" spans="1:8" ht="15">
      <c r="A36" s="320"/>
      <c r="B36" s="320"/>
      <c r="C36" s="320"/>
      <c r="D36" s="320"/>
      <c r="E36" s="320"/>
      <c r="F36" s="320"/>
      <c r="G36" s="320"/>
      <c r="H36" s="320"/>
    </row>
    <row r="37" spans="1:8" ht="15">
      <c r="A37" s="166">
        <v>3</v>
      </c>
      <c r="B37" s="167"/>
      <c r="C37" s="168" t="s">
        <v>19</v>
      </c>
      <c r="D37" s="169">
        <f>D38+D42+D48+D51+D53</f>
        <v>128245000</v>
      </c>
      <c r="E37" s="169">
        <f>E38+E42+E48+E51+E53</f>
        <v>85496667</v>
      </c>
      <c r="F37" s="169">
        <f>F38+F42+F48+F51+F53</f>
        <v>82118683</v>
      </c>
      <c r="G37" s="169">
        <f>H37-D37</f>
        <v>3772300</v>
      </c>
      <c r="H37" s="169">
        <f>H38+H42+H48+H51+H53</f>
        <v>132017300</v>
      </c>
    </row>
    <row r="38" spans="1:8" ht="15">
      <c r="A38" s="155">
        <v>31</v>
      </c>
      <c r="B38" s="156"/>
      <c r="C38" s="153" t="s">
        <v>20</v>
      </c>
      <c r="D38" s="154">
        <f>SUM(D39:D41)</f>
        <v>97420000</v>
      </c>
      <c r="E38" s="154">
        <f>SUM(E39:E41)</f>
        <v>64946666</v>
      </c>
      <c r="F38" s="154">
        <f>SUM(F39:F41)</f>
        <v>63472347</v>
      </c>
      <c r="G38" s="154">
        <f aca="true" t="shared" si="2" ref="G38:G72">H38-D38</f>
        <v>-200000</v>
      </c>
      <c r="H38" s="154">
        <f>SUM(H39:H41)</f>
        <v>97220000</v>
      </c>
    </row>
    <row r="39" spans="1:8" ht="15">
      <c r="A39" s="155"/>
      <c r="B39" s="148">
        <v>311</v>
      </c>
      <c r="C39" s="161" t="s">
        <v>116</v>
      </c>
      <c r="D39" s="158">
        <v>81710000</v>
      </c>
      <c r="E39" s="158">
        <v>54473333</v>
      </c>
      <c r="F39" s="158">
        <v>53719288</v>
      </c>
      <c r="G39" s="158">
        <f t="shared" si="2"/>
        <v>-600000</v>
      </c>
      <c r="H39" s="158">
        <v>81110000</v>
      </c>
    </row>
    <row r="40" spans="1:8" ht="15">
      <c r="A40" s="155"/>
      <c r="B40" s="148">
        <v>312</v>
      </c>
      <c r="C40" s="161" t="s">
        <v>22</v>
      </c>
      <c r="D40" s="158">
        <v>3210000</v>
      </c>
      <c r="E40" s="158">
        <v>2140000</v>
      </c>
      <c r="F40" s="158">
        <v>1755848</v>
      </c>
      <c r="G40" s="158">
        <f t="shared" si="2"/>
        <v>400000</v>
      </c>
      <c r="H40" s="158">
        <v>3610000</v>
      </c>
    </row>
    <row r="41" spans="1:8" ht="15">
      <c r="A41" s="155"/>
      <c r="B41" s="148">
        <v>313</v>
      </c>
      <c r="C41" s="161" t="s">
        <v>23</v>
      </c>
      <c r="D41" s="158">
        <v>12500000</v>
      </c>
      <c r="E41" s="158">
        <v>8333333</v>
      </c>
      <c r="F41" s="158">
        <v>7997211</v>
      </c>
      <c r="G41" s="158">
        <f t="shared" si="2"/>
        <v>0</v>
      </c>
      <c r="H41" s="158">
        <v>12500000</v>
      </c>
    </row>
    <row r="42" spans="1:8" ht="15">
      <c r="A42" s="155">
        <v>32</v>
      </c>
      <c r="B42" s="156"/>
      <c r="C42" s="170" t="s">
        <v>24</v>
      </c>
      <c r="D42" s="154">
        <f>SUM(D43:D47)</f>
        <v>29660000</v>
      </c>
      <c r="E42" s="154">
        <f>SUM(E43:E47)</f>
        <v>19773334</v>
      </c>
      <c r="F42" s="154">
        <f>SUM(F43:F47)</f>
        <v>17622706</v>
      </c>
      <c r="G42" s="154">
        <f t="shared" si="2"/>
        <v>3780000</v>
      </c>
      <c r="H42" s="154">
        <f>SUM(H43:H47)</f>
        <v>33440000</v>
      </c>
    </row>
    <row r="43" spans="1:8" ht="15">
      <c r="A43" s="155"/>
      <c r="B43" s="148">
        <v>321</v>
      </c>
      <c r="C43" s="171" t="s">
        <v>25</v>
      </c>
      <c r="D43" s="158">
        <v>3150000</v>
      </c>
      <c r="E43" s="158">
        <v>2100000</v>
      </c>
      <c r="F43" s="158">
        <v>1741438</v>
      </c>
      <c r="G43" s="158">
        <f t="shared" si="2"/>
        <v>-150000</v>
      </c>
      <c r="H43" s="158">
        <v>3000000</v>
      </c>
    </row>
    <row r="44" spans="1:8" ht="15">
      <c r="A44" s="155"/>
      <c r="B44" s="148">
        <v>322</v>
      </c>
      <c r="C44" s="171" t="s">
        <v>26</v>
      </c>
      <c r="D44" s="158">
        <v>17980000</v>
      </c>
      <c r="E44" s="158">
        <v>11986667</v>
      </c>
      <c r="F44" s="158">
        <v>10425261</v>
      </c>
      <c r="G44" s="158">
        <f t="shared" si="2"/>
        <v>3750000</v>
      </c>
      <c r="H44" s="158">
        <v>21730000</v>
      </c>
    </row>
    <row r="45" spans="1:8" ht="15">
      <c r="A45" s="155"/>
      <c r="B45" s="148">
        <v>323</v>
      </c>
      <c r="C45" s="171" t="s">
        <v>27</v>
      </c>
      <c r="D45" s="158">
        <v>7600000</v>
      </c>
      <c r="E45" s="158">
        <v>5066667</v>
      </c>
      <c r="F45" s="158">
        <v>4797367</v>
      </c>
      <c r="G45" s="158">
        <f t="shared" si="2"/>
        <v>80000</v>
      </c>
      <c r="H45" s="158">
        <v>7680000</v>
      </c>
    </row>
    <row r="46" spans="1:8" ht="30">
      <c r="A46" s="155"/>
      <c r="B46" s="148">
        <v>324</v>
      </c>
      <c r="C46" s="171" t="s">
        <v>117</v>
      </c>
      <c r="D46" s="158">
        <v>0</v>
      </c>
      <c r="E46" s="158">
        <v>0</v>
      </c>
      <c r="F46" s="158">
        <v>0</v>
      </c>
      <c r="G46" s="158">
        <f t="shared" si="2"/>
        <v>0</v>
      </c>
      <c r="H46" s="158">
        <v>0</v>
      </c>
    </row>
    <row r="47" spans="1:8" ht="15">
      <c r="A47" s="155"/>
      <c r="B47" s="148">
        <v>329</v>
      </c>
      <c r="C47" s="171" t="s">
        <v>28</v>
      </c>
      <c r="D47" s="158">
        <v>930000</v>
      </c>
      <c r="E47" s="158">
        <v>620000</v>
      </c>
      <c r="F47" s="158">
        <v>658640</v>
      </c>
      <c r="G47" s="158">
        <f t="shared" si="2"/>
        <v>100000</v>
      </c>
      <c r="H47" s="158">
        <v>1030000</v>
      </c>
    </row>
    <row r="48" spans="1:8" ht="15">
      <c r="A48" s="155">
        <v>34</v>
      </c>
      <c r="B48" s="156"/>
      <c r="C48" s="170" t="s">
        <v>118</v>
      </c>
      <c r="D48" s="154">
        <f>SUM(D49:D50)</f>
        <v>1025000</v>
      </c>
      <c r="E48" s="154">
        <f>SUM(E49:E50)</f>
        <v>683334</v>
      </c>
      <c r="F48" s="154">
        <f>SUM(F49:F50)</f>
        <v>958936</v>
      </c>
      <c r="G48" s="154">
        <f t="shared" si="2"/>
        <v>192300</v>
      </c>
      <c r="H48" s="154">
        <f>SUM(H49:H50)</f>
        <v>1217300</v>
      </c>
    </row>
    <row r="49" spans="1:8" ht="15">
      <c r="A49" s="155"/>
      <c r="B49" s="156">
        <v>342</v>
      </c>
      <c r="C49" s="171" t="s">
        <v>119</v>
      </c>
      <c r="D49" s="158">
        <v>10000</v>
      </c>
      <c r="E49" s="158">
        <v>6667</v>
      </c>
      <c r="F49" s="158">
        <v>847</v>
      </c>
      <c r="G49" s="158">
        <f t="shared" si="2"/>
        <v>0</v>
      </c>
      <c r="H49" s="158">
        <v>10000</v>
      </c>
    </row>
    <row r="50" spans="1:8" ht="15">
      <c r="A50" s="155"/>
      <c r="B50" s="148">
        <v>343</v>
      </c>
      <c r="C50" s="171" t="s">
        <v>30</v>
      </c>
      <c r="D50" s="158">
        <v>1015000</v>
      </c>
      <c r="E50" s="158">
        <v>676667</v>
      </c>
      <c r="F50" s="158">
        <v>958089</v>
      </c>
      <c r="G50" s="158">
        <f t="shared" si="2"/>
        <v>192300</v>
      </c>
      <c r="H50" s="158">
        <v>1207300</v>
      </c>
    </row>
    <row r="51" spans="1:8" ht="15">
      <c r="A51" s="155">
        <v>37</v>
      </c>
      <c r="B51" s="156"/>
      <c r="C51" s="170" t="s">
        <v>120</v>
      </c>
      <c r="D51" s="154">
        <f>D52</f>
        <v>140000</v>
      </c>
      <c r="E51" s="154">
        <f>E52</f>
        <v>93333</v>
      </c>
      <c r="F51" s="154">
        <f>F52</f>
        <v>64694</v>
      </c>
      <c r="G51" s="154">
        <f t="shared" si="2"/>
        <v>0</v>
      </c>
      <c r="H51" s="154">
        <f>H52</f>
        <v>140000</v>
      </c>
    </row>
    <row r="52" spans="1:8" ht="15">
      <c r="A52" s="155"/>
      <c r="B52" s="148">
        <v>372</v>
      </c>
      <c r="C52" s="171" t="s">
        <v>120</v>
      </c>
      <c r="D52" s="158">
        <v>140000</v>
      </c>
      <c r="E52" s="158">
        <v>93333</v>
      </c>
      <c r="F52" s="158">
        <v>64694</v>
      </c>
      <c r="G52" s="158">
        <f t="shared" si="2"/>
        <v>0</v>
      </c>
      <c r="H52" s="158">
        <v>140000</v>
      </c>
    </row>
    <row r="53" spans="1:8" ht="15">
      <c r="A53" s="155">
        <v>38</v>
      </c>
      <c r="B53" s="148"/>
      <c r="C53" s="170" t="s">
        <v>121</v>
      </c>
      <c r="D53" s="154">
        <f>D54</f>
        <v>0</v>
      </c>
      <c r="E53" s="154">
        <f>E54</f>
        <v>0</v>
      </c>
      <c r="F53" s="154">
        <f>F54</f>
        <v>0</v>
      </c>
      <c r="G53" s="154">
        <f>H53-D53</f>
        <v>0</v>
      </c>
      <c r="H53" s="154">
        <f>H54</f>
        <v>0</v>
      </c>
    </row>
    <row r="54" spans="1:8" ht="15">
      <c r="A54" s="155"/>
      <c r="B54" s="148">
        <v>383</v>
      </c>
      <c r="C54" s="171" t="s">
        <v>122</v>
      </c>
      <c r="D54" s="158">
        <v>0</v>
      </c>
      <c r="E54" s="158">
        <v>0</v>
      </c>
      <c r="F54" s="158">
        <v>0</v>
      </c>
      <c r="G54" s="158">
        <f t="shared" si="2"/>
        <v>0</v>
      </c>
      <c r="H54" s="158">
        <v>0</v>
      </c>
    </row>
    <row r="55" spans="1:8" ht="30">
      <c r="A55" s="172">
        <v>4</v>
      </c>
      <c r="B55" s="156"/>
      <c r="C55" s="153" t="s">
        <v>40</v>
      </c>
      <c r="D55" s="154">
        <f>D56+D62</f>
        <v>3274705</v>
      </c>
      <c r="E55" s="154">
        <f>E56+E62</f>
        <v>2183135</v>
      </c>
      <c r="F55" s="154">
        <f>F56+F62</f>
        <v>803797</v>
      </c>
      <c r="G55" s="154">
        <f t="shared" si="2"/>
        <v>219586</v>
      </c>
      <c r="H55" s="154">
        <f>H56+H62</f>
        <v>3494291</v>
      </c>
    </row>
    <row r="56" spans="1:8" ht="30">
      <c r="A56" s="172">
        <v>42</v>
      </c>
      <c r="B56" s="156"/>
      <c r="C56" s="153" t="s">
        <v>123</v>
      </c>
      <c r="D56" s="154">
        <f>SUM(D57:D61)</f>
        <v>2904705</v>
      </c>
      <c r="E56" s="154">
        <f>SUM(E57:E61)</f>
        <v>1936469</v>
      </c>
      <c r="F56" s="154">
        <f>SUM(F57:F61)</f>
        <v>660291</v>
      </c>
      <c r="G56" s="154">
        <f t="shared" si="2"/>
        <v>135000</v>
      </c>
      <c r="H56" s="154">
        <f>SUM(H57:H61)</f>
        <v>3039705</v>
      </c>
    </row>
    <row r="57" spans="1:8" ht="15">
      <c r="A57" s="172"/>
      <c r="B57" s="156">
        <v>421</v>
      </c>
      <c r="C57" s="161" t="s">
        <v>56</v>
      </c>
      <c r="D57" s="158"/>
      <c r="E57" s="158"/>
      <c r="F57" s="158"/>
      <c r="G57" s="158">
        <f t="shared" si="2"/>
        <v>0</v>
      </c>
      <c r="H57" s="158"/>
    </row>
    <row r="58" spans="1:8" ht="15">
      <c r="A58" s="155"/>
      <c r="B58" s="148">
        <v>422</v>
      </c>
      <c r="C58" s="171" t="s">
        <v>31</v>
      </c>
      <c r="D58" s="158">
        <v>2654705</v>
      </c>
      <c r="E58" s="158">
        <v>1769803</v>
      </c>
      <c r="F58" s="158">
        <v>648179</v>
      </c>
      <c r="G58" s="158">
        <f t="shared" si="2"/>
        <v>80000</v>
      </c>
      <c r="H58" s="158">
        <v>2734705</v>
      </c>
    </row>
    <row r="59" spans="1:8" ht="15">
      <c r="A59" s="155"/>
      <c r="B59" s="148">
        <v>423</v>
      </c>
      <c r="C59" s="171" t="s">
        <v>50</v>
      </c>
      <c r="D59" s="158">
        <v>200000</v>
      </c>
      <c r="E59" s="158">
        <v>133333</v>
      </c>
      <c r="F59" s="158">
        <v>0</v>
      </c>
      <c r="G59" s="158">
        <f t="shared" si="2"/>
        <v>55000</v>
      </c>
      <c r="H59" s="158">
        <v>255000</v>
      </c>
    </row>
    <row r="60" spans="1:8" ht="15">
      <c r="A60" s="155"/>
      <c r="B60" s="148">
        <v>424</v>
      </c>
      <c r="C60" s="171" t="s">
        <v>124</v>
      </c>
      <c r="D60" s="158">
        <v>0</v>
      </c>
      <c r="E60" s="158">
        <v>0</v>
      </c>
      <c r="F60" s="158">
        <v>0</v>
      </c>
      <c r="G60" s="158">
        <f t="shared" si="2"/>
        <v>0</v>
      </c>
      <c r="H60" s="158">
        <v>0</v>
      </c>
    </row>
    <row r="61" spans="1:8" ht="15">
      <c r="A61" s="155"/>
      <c r="B61" s="148">
        <v>426</v>
      </c>
      <c r="C61" s="171" t="s">
        <v>125</v>
      </c>
      <c r="D61" s="158">
        <v>50000</v>
      </c>
      <c r="E61" s="158">
        <v>33333</v>
      </c>
      <c r="F61" s="158">
        <v>12112</v>
      </c>
      <c r="G61" s="158">
        <f t="shared" si="2"/>
        <v>0</v>
      </c>
      <c r="H61" s="158">
        <v>50000</v>
      </c>
    </row>
    <row r="62" spans="1:8" ht="30">
      <c r="A62" s="155">
        <v>45</v>
      </c>
      <c r="B62" s="155"/>
      <c r="C62" s="170" t="s">
        <v>59</v>
      </c>
      <c r="D62" s="154">
        <f>SUM(D63:D66)</f>
        <v>370000</v>
      </c>
      <c r="E62" s="154">
        <f>SUM(E63:E66)</f>
        <v>246666</v>
      </c>
      <c r="F62" s="154">
        <f>SUM(F63:F66)</f>
        <v>143506</v>
      </c>
      <c r="G62" s="154">
        <f t="shared" si="2"/>
        <v>84586</v>
      </c>
      <c r="H62" s="154">
        <f>SUM(H63:H66)</f>
        <v>454586</v>
      </c>
    </row>
    <row r="63" spans="1:8" ht="15">
      <c r="A63" s="155"/>
      <c r="B63" s="148">
        <v>451</v>
      </c>
      <c r="C63" s="171" t="s">
        <v>126</v>
      </c>
      <c r="D63" s="158">
        <v>300000</v>
      </c>
      <c r="E63" s="158">
        <v>200000</v>
      </c>
      <c r="F63" s="158">
        <v>143506</v>
      </c>
      <c r="G63" s="158">
        <f t="shared" si="2"/>
        <v>0</v>
      </c>
      <c r="H63" s="158">
        <v>300000</v>
      </c>
    </row>
    <row r="64" spans="1:8" ht="15">
      <c r="A64" s="155"/>
      <c r="B64" s="148">
        <v>452</v>
      </c>
      <c r="C64" s="171" t="s">
        <v>61</v>
      </c>
      <c r="D64" s="158">
        <v>20000</v>
      </c>
      <c r="E64" s="158">
        <v>13333</v>
      </c>
      <c r="F64" s="158">
        <v>0</v>
      </c>
      <c r="G64" s="158">
        <f t="shared" si="2"/>
        <v>0</v>
      </c>
      <c r="H64" s="158">
        <v>20000</v>
      </c>
    </row>
    <row r="65" spans="1:8" ht="15">
      <c r="A65" s="155"/>
      <c r="B65" s="148">
        <v>453</v>
      </c>
      <c r="C65" s="171" t="s">
        <v>127</v>
      </c>
      <c r="D65" s="158">
        <v>0</v>
      </c>
      <c r="E65" s="158">
        <v>0</v>
      </c>
      <c r="F65" s="158">
        <v>0</v>
      </c>
      <c r="G65" s="158">
        <f t="shared" si="2"/>
        <v>0</v>
      </c>
      <c r="H65" s="158">
        <v>0</v>
      </c>
    </row>
    <row r="66" spans="1:8" ht="30">
      <c r="A66" s="155"/>
      <c r="B66" s="173">
        <v>454</v>
      </c>
      <c r="C66" s="174" t="s">
        <v>128</v>
      </c>
      <c r="D66" s="158">
        <v>50000</v>
      </c>
      <c r="E66" s="158">
        <v>33333</v>
      </c>
      <c r="F66" s="158">
        <v>0</v>
      </c>
      <c r="G66" s="158">
        <f>H66-D66</f>
        <v>84586</v>
      </c>
      <c r="H66" s="158">
        <v>134586</v>
      </c>
    </row>
    <row r="67" spans="1:8" ht="30">
      <c r="A67" s="155">
        <v>5</v>
      </c>
      <c r="B67" s="173"/>
      <c r="C67" s="175" t="s">
        <v>4</v>
      </c>
      <c r="D67" s="154">
        <f aca="true" t="shared" si="3" ref="D67:H68">D68</f>
        <v>50000</v>
      </c>
      <c r="E67" s="154">
        <f t="shared" si="3"/>
        <v>33333</v>
      </c>
      <c r="F67" s="154">
        <f t="shared" si="3"/>
        <v>30296</v>
      </c>
      <c r="G67" s="154">
        <f t="shared" si="2"/>
        <v>0</v>
      </c>
      <c r="H67" s="154">
        <f t="shared" si="3"/>
        <v>50000</v>
      </c>
    </row>
    <row r="68" spans="1:8" ht="30">
      <c r="A68" s="155">
        <v>54</v>
      </c>
      <c r="B68" s="176"/>
      <c r="C68" s="177" t="s">
        <v>129</v>
      </c>
      <c r="D68" s="154">
        <f t="shared" si="3"/>
        <v>50000</v>
      </c>
      <c r="E68" s="154">
        <f t="shared" si="3"/>
        <v>33333</v>
      </c>
      <c r="F68" s="154">
        <f t="shared" si="3"/>
        <v>30296</v>
      </c>
      <c r="G68" s="154">
        <f t="shared" si="2"/>
        <v>0</v>
      </c>
      <c r="H68" s="154">
        <f t="shared" si="3"/>
        <v>50000</v>
      </c>
    </row>
    <row r="69" spans="1:8" ht="30">
      <c r="A69" s="155"/>
      <c r="B69" s="176">
        <v>544</v>
      </c>
      <c r="C69" s="178" t="s">
        <v>129</v>
      </c>
      <c r="D69" s="158">
        <v>50000</v>
      </c>
      <c r="E69" s="158">
        <v>33333</v>
      </c>
      <c r="F69" s="158">
        <v>30296</v>
      </c>
      <c r="G69" s="158">
        <f t="shared" si="2"/>
        <v>0</v>
      </c>
      <c r="H69" s="158">
        <v>50000</v>
      </c>
    </row>
    <row r="70" spans="1:8" ht="15">
      <c r="A70" s="180">
        <v>92</v>
      </c>
      <c r="B70" s="176"/>
      <c r="C70" s="177" t="s">
        <v>65</v>
      </c>
      <c r="D70" s="154">
        <f>D71</f>
        <v>27000000</v>
      </c>
      <c r="E70" s="154">
        <f>E71</f>
        <v>18000000</v>
      </c>
      <c r="F70" s="154">
        <f>F71</f>
        <v>0</v>
      </c>
      <c r="G70" s="154">
        <f>G71</f>
        <v>0</v>
      </c>
      <c r="H70" s="154">
        <f>H71</f>
        <v>27000000</v>
      </c>
    </row>
    <row r="71" spans="1:8" ht="15">
      <c r="A71" s="155"/>
      <c r="B71" s="176">
        <v>922</v>
      </c>
      <c r="C71" s="179" t="s">
        <v>184</v>
      </c>
      <c r="D71" s="158">
        <v>27000000</v>
      </c>
      <c r="E71" s="158">
        <v>18000000</v>
      </c>
      <c r="F71" s="158">
        <v>0</v>
      </c>
      <c r="G71" s="158"/>
      <c r="H71" s="158">
        <v>27000000</v>
      </c>
    </row>
    <row r="72" spans="1:8" ht="15">
      <c r="A72" s="321" t="s">
        <v>130</v>
      </c>
      <c r="B72" s="321"/>
      <c r="C72" s="321"/>
      <c r="D72" s="154">
        <f>D37+D55+D67+D70</f>
        <v>158569705</v>
      </c>
      <c r="E72" s="154">
        <f>E37+E55+E67+E71</f>
        <v>105713135</v>
      </c>
      <c r="F72" s="154">
        <f>F37+F55+F67</f>
        <v>82952776</v>
      </c>
      <c r="G72" s="154">
        <f t="shared" si="2"/>
        <v>3991886</v>
      </c>
      <c r="H72" s="154">
        <f>H37+H55+H67+H70</f>
        <v>162561591</v>
      </c>
    </row>
    <row r="74" spans="3:8" ht="15">
      <c r="C74" s="182"/>
      <c r="D74" s="183"/>
      <c r="E74" s="183"/>
      <c r="F74" s="183"/>
      <c r="G74" s="183"/>
      <c r="H74" s="183"/>
    </row>
    <row r="75" spans="4:8" ht="12.75">
      <c r="D75" s="322"/>
      <c r="E75" s="322"/>
      <c r="F75" s="322"/>
      <c r="G75" s="322"/>
      <c r="H75" s="322"/>
    </row>
  </sheetData>
  <sheetProtection/>
  <mergeCells count="16">
    <mergeCell ref="G7:G8"/>
    <mergeCell ref="H7:H8"/>
    <mergeCell ref="A35:C35"/>
    <mergeCell ref="A36:H36"/>
    <mergeCell ref="A72:C72"/>
    <mergeCell ref="D75:H75"/>
    <mergeCell ref="A1:C1"/>
    <mergeCell ref="A2:C2"/>
    <mergeCell ref="A3:C3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9.57421875" style="0" customWidth="1"/>
    <col min="2" max="2" width="23.57421875" style="0" customWidth="1"/>
    <col min="3" max="3" width="23.421875" style="0" customWidth="1"/>
    <col min="4" max="4" width="19.28125" style="0" customWidth="1"/>
  </cols>
  <sheetData>
    <row r="1" spans="1:4" ht="15">
      <c r="A1" s="329" t="s">
        <v>91</v>
      </c>
      <c r="B1" s="329"/>
      <c r="C1" s="235"/>
      <c r="D1" s="235"/>
    </row>
    <row r="2" spans="1:4" ht="15">
      <c r="A2" s="236" t="s">
        <v>173</v>
      </c>
      <c r="B2" s="237"/>
      <c r="C2" s="237"/>
      <c r="D2" s="237"/>
    </row>
    <row r="3" spans="1:4" ht="15">
      <c r="A3" s="184"/>
      <c r="B3" s="185"/>
      <c r="C3" s="184"/>
      <c r="D3" s="185"/>
    </row>
    <row r="4" spans="1:4" ht="15">
      <c r="A4" s="330" t="s">
        <v>186</v>
      </c>
      <c r="B4" s="330"/>
      <c r="C4" s="330"/>
      <c r="D4" s="330"/>
    </row>
    <row r="5" spans="1:4" ht="15">
      <c r="A5" s="186"/>
      <c r="B5" s="187"/>
      <c r="C5" s="187"/>
      <c r="D5" s="187"/>
    </row>
    <row r="6" spans="1:4" ht="15">
      <c r="A6" s="331" t="s">
        <v>131</v>
      </c>
      <c r="B6" s="332"/>
      <c r="C6" s="332"/>
      <c r="D6" s="333"/>
    </row>
    <row r="7" spans="1:4" ht="20.25" customHeight="1">
      <c r="A7" s="194" t="s">
        <v>132</v>
      </c>
      <c r="B7" s="188" t="s">
        <v>175</v>
      </c>
      <c r="C7" s="189" t="s">
        <v>133</v>
      </c>
      <c r="D7" s="188" t="s">
        <v>147</v>
      </c>
    </row>
    <row r="8" spans="1:4" ht="15">
      <c r="A8" s="190" t="s">
        <v>134</v>
      </c>
      <c r="B8" s="191"/>
      <c r="C8" s="192"/>
      <c r="D8" s="191"/>
    </row>
    <row r="9" spans="1:4" ht="23.25" customHeight="1">
      <c r="A9" s="193" t="s">
        <v>76</v>
      </c>
      <c r="B9" s="200">
        <v>4238705</v>
      </c>
      <c r="C9" s="200">
        <f>D9-B9</f>
        <v>3253436</v>
      </c>
      <c r="D9" s="200">
        <v>7492141</v>
      </c>
    </row>
    <row r="10" spans="1:4" ht="23.25" customHeight="1">
      <c r="A10" s="238" t="s">
        <v>135</v>
      </c>
      <c r="B10" s="200">
        <f>SUM(B9)</f>
        <v>4238705</v>
      </c>
      <c r="C10" s="200">
        <f>SUM(C9)</f>
        <v>3253436</v>
      </c>
      <c r="D10" s="200">
        <f>SUM(D9)</f>
        <v>7492141</v>
      </c>
    </row>
    <row r="11" spans="1:4" ht="15">
      <c r="A11" s="239"/>
      <c r="B11" s="240"/>
      <c r="C11" s="240"/>
      <c r="D11" s="240"/>
    </row>
    <row r="12" spans="1:4" ht="15">
      <c r="A12" s="326" t="s">
        <v>11</v>
      </c>
      <c r="B12" s="327"/>
      <c r="C12" s="327"/>
      <c r="D12" s="328"/>
    </row>
    <row r="13" spans="1:4" ht="23.25" customHeight="1">
      <c r="A13" s="194" t="s">
        <v>132</v>
      </c>
      <c r="B13" s="188" t="s">
        <v>175</v>
      </c>
      <c r="C13" s="189" t="s">
        <v>133</v>
      </c>
      <c r="D13" s="188" t="s">
        <v>147</v>
      </c>
    </row>
    <row r="14" spans="1:4" ht="18" customHeight="1">
      <c r="A14" s="241" t="s">
        <v>134</v>
      </c>
      <c r="B14" s="192" t="s">
        <v>160</v>
      </c>
      <c r="C14" s="192"/>
      <c r="D14" s="192"/>
    </row>
    <row r="15" spans="1:4" ht="20.25" customHeight="1">
      <c r="A15" s="197" t="s">
        <v>149</v>
      </c>
      <c r="B15" s="200">
        <v>50020</v>
      </c>
      <c r="C15" s="200">
        <f>D15-B15</f>
        <v>41068</v>
      </c>
      <c r="D15" s="200">
        <v>91088</v>
      </c>
    </row>
    <row r="16" spans="1:4" ht="30" customHeight="1">
      <c r="A16" s="197" t="s">
        <v>148</v>
      </c>
      <c r="B16" s="200">
        <v>545000</v>
      </c>
      <c r="C16" s="200">
        <f>D16-B16</f>
        <v>405000</v>
      </c>
      <c r="D16" s="200">
        <v>950000</v>
      </c>
    </row>
    <row r="17" spans="1:4" ht="24" customHeight="1">
      <c r="A17" s="197" t="s">
        <v>70</v>
      </c>
      <c r="B17" s="200">
        <v>0</v>
      </c>
      <c r="C17" s="200">
        <f>D17-B17</f>
        <v>17892</v>
      </c>
      <c r="D17" s="200">
        <v>17892</v>
      </c>
    </row>
    <row r="18" spans="1:4" ht="24" customHeight="1">
      <c r="A18" s="193" t="s">
        <v>179</v>
      </c>
      <c r="B18" s="200">
        <v>0</v>
      </c>
      <c r="C18" s="200">
        <f>D18-B18</f>
        <v>682815</v>
      </c>
      <c r="D18" s="200">
        <v>682815</v>
      </c>
    </row>
    <row r="19" spans="1:4" ht="15">
      <c r="A19" s="238" t="s">
        <v>135</v>
      </c>
      <c r="B19" s="200">
        <f>SUM(B15:B18)</f>
        <v>595020</v>
      </c>
      <c r="C19" s="200">
        <f>SUM(C15:C18)</f>
        <v>1146775</v>
      </c>
      <c r="D19" s="200">
        <f>SUM(D15:D18)</f>
        <v>1741795</v>
      </c>
    </row>
    <row r="20" spans="1:4" ht="15">
      <c r="A20" s="239"/>
      <c r="B20" s="242"/>
      <c r="C20" s="242"/>
      <c r="D20" s="242"/>
    </row>
    <row r="21" spans="1:4" ht="15">
      <c r="A21" s="323" t="s">
        <v>82</v>
      </c>
      <c r="B21" s="324"/>
      <c r="C21" s="324"/>
      <c r="D21" s="325"/>
    </row>
    <row r="22" spans="1:4" ht="24.75" customHeight="1">
      <c r="A22" s="194" t="s">
        <v>132</v>
      </c>
      <c r="B22" s="188" t="s">
        <v>175</v>
      </c>
      <c r="C22" s="189" t="s">
        <v>133</v>
      </c>
      <c r="D22" s="188" t="s">
        <v>147</v>
      </c>
    </row>
    <row r="23" spans="1:4" ht="17.25" customHeight="1">
      <c r="A23" s="241" t="s">
        <v>134</v>
      </c>
      <c r="B23" s="192" t="s">
        <v>157</v>
      </c>
      <c r="C23" s="192" t="s">
        <v>157</v>
      </c>
      <c r="D23" s="192" t="s">
        <v>157</v>
      </c>
    </row>
    <row r="24" spans="1:4" ht="23.25" customHeight="1">
      <c r="A24" s="197" t="s">
        <v>150</v>
      </c>
      <c r="B24" s="200">
        <v>14530000</v>
      </c>
      <c r="C24" s="200">
        <f>D24-B24</f>
        <v>2079590</v>
      </c>
      <c r="D24" s="200">
        <v>16609590</v>
      </c>
    </row>
    <row r="25" spans="1:4" ht="21" customHeight="1">
      <c r="A25" s="197" t="s">
        <v>151</v>
      </c>
      <c r="B25" s="200">
        <v>97503000</v>
      </c>
      <c r="C25" s="200">
        <f>D25-B25</f>
        <v>0</v>
      </c>
      <c r="D25" s="200">
        <v>97503000</v>
      </c>
    </row>
    <row r="26" spans="1:4" ht="15">
      <c r="A26" s="243"/>
      <c r="B26" s="200">
        <f>SUM(B24:B25)</f>
        <v>112033000</v>
      </c>
      <c r="C26" s="200">
        <f>D26-B26</f>
        <v>2079590</v>
      </c>
      <c r="D26" s="200">
        <f>SUM(D24:D25)</f>
        <v>114112590</v>
      </c>
    </row>
    <row r="27" spans="1:4" ht="15">
      <c r="A27" s="239"/>
      <c r="B27" s="242"/>
      <c r="C27" s="244"/>
      <c r="D27" s="242"/>
    </row>
    <row r="28" spans="1:4" ht="15">
      <c r="A28" s="326" t="s">
        <v>12</v>
      </c>
      <c r="B28" s="327"/>
      <c r="C28" s="327"/>
      <c r="D28" s="328"/>
    </row>
    <row r="29" spans="1:4" ht="24" customHeight="1">
      <c r="A29" s="194" t="s">
        <v>132</v>
      </c>
      <c r="B29" s="188" t="s">
        <v>175</v>
      </c>
      <c r="C29" s="189" t="s">
        <v>133</v>
      </c>
      <c r="D29" s="188" t="s">
        <v>147</v>
      </c>
    </row>
    <row r="30" spans="1:4" ht="15">
      <c r="A30" s="190" t="s">
        <v>134</v>
      </c>
      <c r="B30" s="192" t="s">
        <v>161</v>
      </c>
      <c r="C30" s="192"/>
      <c r="D30" s="192" t="s">
        <v>161</v>
      </c>
    </row>
    <row r="31" spans="1:4" ht="25.5" customHeight="1">
      <c r="A31" s="190" t="s">
        <v>152</v>
      </c>
      <c r="B31" s="201">
        <v>0</v>
      </c>
      <c r="C31" s="201">
        <f>D31-B31</f>
        <v>700000</v>
      </c>
      <c r="D31" s="201">
        <v>700000</v>
      </c>
    </row>
    <row r="32" spans="1:4" ht="21" customHeight="1">
      <c r="A32" s="190" t="s">
        <v>153</v>
      </c>
      <c r="B32" s="201">
        <v>40282980</v>
      </c>
      <c r="C32" s="201">
        <f>D32-B32</f>
        <v>-3253436</v>
      </c>
      <c r="D32" s="201">
        <v>37029544</v>
      </c>
    </row>
    <row r="33" spans="1:4" ht="29.25" customHeight="1">
      <c r="A33" s="193" t="s">
        <v>136</v>
      </c>
      <c r="B33" s="200">
        <v>0</v>
      </c>
      <c r="C33" s="201">
        <f>D33-B33</f>
        <v>0</v>
      </c>
      <c r="D33" s="200"/>
    </row>
    <row r="34" spans="1:4" ht="15">
      <c r="A34" s="243"/>
      <c r="B34" s="200">
        <f>SUM(B31:B33)</f>
        <v>40282980</v>
      </c>
      <c r="C34" s="201">
        <f>D34-B34</f>
        <v>-2553436</v>
      </c>
      <c r="D34" s="200">
        <f>SUM(D31:D33)</f>
        <v>37729544</v>
      </c>
    </row>
    <row r="35" spans="1:4" ht="15">
      <c r="A35" s="239"/>
      <c r="B35" s="242"/>
      <c r="C35" s="198"/>
      <c r="D35" s="242"/>
    </row>
    <row r="36" spans="1:4" ht="15">
      <c r="A36" s="323" t="s">
        <v>13</v>
      </c>
      <c r="B36" s="324"/>
      <c r="C36" s="324"/>
      <c r="D36" s="325"/>
    </row>
    <row r="37" spans="1:4" ht="17.25" customHeight="1">
      <c r="A37" s="194" t="s">
        <v>8</v>
      </c>
      <c r="B37" s="188"/>
      <c r="C37" s="189"/>
      <c r="D37" s="188"/>
    </row>
    <row r="38" spans="1:4" ht="22.5" customHeight="1">
      <c r="A38" s="194" t="s">
        <v>132</v>
      </c>
      <c r="B38" s="188" t="s">
        <v>175</v>
      </c>
      <c r="C38" s="196" t="s">
        <v>133</v>
      </c>
      <c r="D38" s="188" t="s">
        <v>147</v>
      </c>
    </row>
    <row r="39" spans="1:4" ht="21.75" customHeight="1">
      <c r="A39" s="241" t="s">
        <v>134</v>
      </c>
      <c r="B39" s="191" t="s">
        <v>162</v>
      </c>
      <c r="C39" s="192"/>
      <c r="D39" s="191" t="s">
        <v>137</v>
      </c>
    </row>
    <row r="40" spans="1:4" ht="21" customHeight="1">
      <c r="A40" s="241" t="s">
        <v>154</v>
      </c>
      <c r="B40" s="200">
        <v>1400000</v>
      </c>
      <c r="C40" s="200">
        <f>D40-B40</f>
        <v>54521</v>
      </c>
      <c r="D40" s="200">
        <v>1454521</v>
      </c>
    </row>
    <row r="41" spans="1:4" ht="15">
      <c r="A41" s="238" t="s">
        <v>135</v>
      </c>
      <c r="B41" s="200">
        <f>SUM(B40:B40)</f>
        <v>1400000</v>
      </c>
      <c r="C41" s="200">
        <f>SUM(C40:C40)</f>
        <v>54521</v>
      </c>
      <c r="D41" s="200">
        <f>SUM(D40:D40)</f>
        <v>1454521</v>
      </c>
    </row>
    <row r="42" spans="1:4" ht="15">
      <c r="A42" s="239"/>
      <c r="B42" s="242"/>
      <c r="C42" s="242"/>
      <c r="D42" s="242"/>
    </row>
    <row r="43" spans="1:4" ht="15">
      <c r="A43" s="326" t="s">
        <v>52</v>
      </c>
      <c r="B43" s="327"/>
      <c r="C43" s="327"/>
      <c r="D43" s="328"/>
    </row>
    <row r="44" spans="1:4" ht="22.5" customHeight="1">
      <c r="A44" s="194" t="s">
        <v>132</v>
      </c>
      <c r="B44" s="188" t="s">
        <v>175</v>
      </c>
      <c r="C44" s="196" t="s">
        <v>133</v>
      </c>
      <c r="D44" s="195" t="s">
        <v>147</v>
      </c>
    </row>
    <row r="45" spans="1:4" ht="15">
      <c r="A45" s="241" t="s">
        <v>134</v>
      </c>
      <c r="B45" s="192" t="s">
        <v>138</v>
      </c>
      <c r="C45" s="199"/>
      <c r="D45" s="192" t="s">
        <v>138</v>
      </c>
    </row>
    <row r="46" spans="1:4" ht="26.25" customHeight="1">
      <c r="A46" s="197" t="s">
        <v>155</v>
      </c>
      <c r="B46" s="200">
        <v>20000</v>
      </c>
      <c r="C46" s="202">
        <f>D46-B46</f>
        <v>11000</v>
      </c>
      <c r="D46" s="200">
        <v>31000</v>
      </c>
    </row>
    <row r="47" spans="1:4" ht="15">
      <c r="A47" s="238" t="s">
        <v>135</v>
      </c>
      <c r="B47" s="200">
        <f>SUM(B46:B46)</f>
        <v>20000</v>
      </c>
      <c r="C47" s="202">
        <f>D47-B47</f>
        <v>11000</v>
      </c>
      <c r="D47" s="200">
        <f>SUM(D46:D46)</f>
        <v>31000</v>
      </c>
    </row>
    <row r="48" spans="1:4" ht="15">
      <c r="A48" s="239"/>
      <c r="B48" s="242"/>
      <c r="C48" s="244"/>
      <c r="D48" s="242"/>
    </row>
    <row r="49" spans="1:4" ht="25.5" customHeight="1">
      <c r="A49" s="245" t="s">
        <v>15</v>
      </c>
      <c r="B49" s="246">
        <v>158569705</v>
      </c>
      <c r="C49" s="246">
        <f>C10+C19+C26+C34+C41+C47</f>
        <v>3991886</v>
      </c>
      <c r="D49" s="246">
        <f>D10+D19+D26+D34+D41+D47</f>
        <v>162561591</v>
      </c>
    </row>
  </sheetData>
  <sheetProtection/>
  <mergeCells count="8">
    <mergeCell ref="A36:D36"/>
    <mergeCell ref="A43:D43"/>
    <mergeCell ref="A1:B1"/>
    <mergeCell ref="A4:D4"/>
    <mergeCell ref="A6:D6"/>
    <mergeCell ref="A12:D12"/>
    <mergeCell ref="A21:D21"/>
    <mergeCell ref="A28:D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52">
      <selection activeCell="M46" sqref="M46"/>
    </sheetView>
  </sheetViews>
  <sheetFormatPr defaultColWidth="9.140625" defaultRowHeight="12.75"/>
  <cols>
    <col min="1" max="1" width="8.140625" style="0" customWidth="1"/>
    <col min="2" max="2" width="48.140625" style="0" customWidth="1"/>
    <col min="3" max="3" width="17.00390625" style="0" customWidth="1"/>
    <col min="4" max="4" width="19.7109375" style="0" customWidth="1"/>
    <col min="5" max="5" width="17.140625" style="0" customWidth="1"/>
  </cols>
  <sheetData>
    <row r="1" spans="1:6" ht="15">
      <c r="A1" s="334" t="s">
        <v>91</v>
      </c>
      <c r="B1" s="334"/>
      <c r="C1" s="334"/>
      <c r="D1" s="203"/>
      <c r="E1" s="203"/>
      <c r="F1" s="203"/>
    </row>
    <row r="2" spans="1:6" ht="15">
      <c r="A2" s="334" t="s">
        <v>173</v>
      </c>
      <c r="B2" s="334"/>
      <c r="C2" s="334"/>
      <c r="D2" s="203"/>
      <c r="E2" s="203"/>
      <c r="F2" s="203"/>
    </row>
    <row r="3" spans="1:6" ht="15">
      <c r="A3" s="203"/>
      <c r="B3" s="203"/>
      <c r="C3" s="203"/>
      <c r="D3" s="203"/>
      <c r="E3" s="203"/>
      <c r="F3" s="203"/>
    </row>
    <row r="4" spans="1:6" ht="15">
      <c r="A4" s="335" t="s">
        <v>185</v>
      </c>
      <c r="B4" s="335"/>
      <c r="C4" s="335"/>
      <c r="D4" s="335"/>
      <c r="E4" s="335"/>
      <c r="F4" s="335"/>
    </row>
    <row r="5" spans="1:6" ht="15">
      <c r="A5" s="203"/>
      <c r="B5" s="203"/>
      <c r="C5" s="203"/>
      <c r="D5" s="203"/>
      <c r="E5" s="203"/>
      <c r="F5" s="203"/>
    </row>
    <row r="6" spans="1:6" ht="24" customHeight="1">
      <c r="A6" s="247" t="s">
        <v>37</v>
      </c>
      <c r="B6" s="247" t="s">
        <v>139</v>
      </c>
      <c r="C6" s="247"/>
      <c r="D6" s="248"/>
      <c r="E6" s="247"/>
      <c r="F6" s="203"/>
    </row>
    <row r="7" spans="1:6" ht="15">
      <c r="A7" s="204" t="s">
        <v>16</v>
      </c>
      <c r="B7" s="204" t="s">
        <v>17</v>
      </c>
      <c r="C7" s="217" t="s">
        <v>175</v>
      </c>
      <c r="D7" s="217" t="s">
        <v>133</v>
      </c>
      <c r="E7" s="217" t="s">
        <v>147</v>
      </c>
      <c r="F7" s="203"/>
    </row>
    <row r="8" spans="1:6" ht="15">
      <c r="A8" s="205">
        <v>3</v>
      </c>
      <c r="B8" s="204" t="s">
        <v>140</v>
      </c>
      <c r="C8" s="206">
        <v>125781000</v>
      </c>
      <c r="D8" s="206">
        <f>E8-C8</f>
        <v>518864</v>
      </c>
      <c r="E8" s="212">
        <v>126299864</v>
      </c>
      <c r="F8" s="203"/>
    </row>
    <row r="9" spans="1:6" ht="15">
      <c r="A9" s="205">
        <v>31</v>
      </c>
      <c r="B9" s="204" t="s">
        <v>20</v>
      </c>
      <c r="C9" s="206">
        <v>97220000</v>
      </c>
      <c r="D9" s="206">
        <f aca="true" t="shared" si="0" ref="D9:D43">E9-C9</f>
        <v>-618262</v>
      </c>
      <c r="E9" s="212">
        <v>96601738</v>
      </c>
      <c r="F9" s="203"/>
    </row>
    <row r="10" spans="1:6" ht="15">
      <c r="A10" s="205">
        <v>311</v>
      </c>
      <c r="B10" s="204" t="s">
        <v>116</v>
      </c>
      <c r="C10" s="206">
        <v>81538326</v>
      </c>
      <c r="D10" s="206">
        <f t="shared" si="0"/>
        <v>-1018262</v>
      </c>
      <c r="E10" s="212">
        <v>80520064</v>
      </c>
      <c r="F10" s="203"/>
    </row>
    <row r="11" spans="1:6" ht="15">
      <c r="A11" s="205">
        <v>312</v>
      </c>
      <c r="B11" s="204" t="s">
        <v>141</v>
      </c>
      <c r="C11" s="206">
        <v>3210000</v>
      </c>
      <c r="D11" s="206">
        <f t="shared" si="0"/>
        <v>400000</v>
      </c>
      <c r="E11" s="212">
        <v>3610000</v>
      </c>
      <c r="F11" s="203"/>
    </row>
    <row r="12" spans="1:6" ht="15">
      <c r="A12" s="205">
        <v>313</v>
      </c>
      <c r="B12" s="204" t="s">
        <v>23</v>
      </c>
      <c r="C12" s="206">
        <v>12471674</v>
      </c>
      <c r="D12" s="206">
        <f t="shared" si="0"/>
        <v>0</v>
      </c>
      <c r="E12" s="212">
        <v>12471674</v>
      </c>
      <c r="F12" s="203"/>
    </row>
    <row r="13" spans="1:6" ht="15">
      <c r="A13" s="205">
        <v>32</v>
      </c>
      <c r="B13" s="204" t="s">
        <v>24</v>
      </c>
      <c r="C13" s="206">
        <v>27396000</v>
      </c>
      <c r="D13" s="206">
        <f t="shared" si="0"/>
        <v>944826</v>
      </c>
      <c r="E13" s="212">
        <v>28340826</v>
      </c>
      <c r="F13" s="203"/>
    </row>
    <row r="14" spans="1:6" ht="15">
      <c r="A14" s="205">
        <v>321</v>
      </c>
      <c r="B14" s="204" t="s">
        <v>25</v>
      </c>
      <c r="C14" s="206">
        <v>3150000</v>
      </c>
      <c r="D14" s="206">
        <f t="shared" si="0"/>
        <v>-150000</v>
      </c>
      <c r="E14" s="212">
        <v>3000000</v>
      </c>
      <c r="F14" s="203"/>
    </row>
    <row r="15" spans="1:6" ht="15">
      <c r="A15" s="205">
        <v>322</v>
      </c>
      <c r="B15" s="204" t="s">
        <v>26</v>
      </c>
      <c r="C15" s="206">
        <v>16730000</v>
      </c>
      <c r="D15" s="206">
        <f t="shared" si="0"/>
        <v>764826</v>
      </c>
      <c r="E15" s="212">
        <v>17494826</v>
      </c>
      <c r="F15" s="203"/>
    </row>
    <row r="16" spans="1:6" ht="15">
      <c r="A16" s="205">
        <v>323</v>
      </c>
      <c r="B16" s="204" t="s">
        <v>27</v>
      </c>
      <c r="C16" s="206">
        <v>6586000</v>
      </c>
      <c r="D16" s="206">
        <f t="shared" si="0"/>
        <v>230000</v>
      </c>
      <c r="E16" s="212">
        <v>6816000</v>
      </c>
      <c r="F16" s="203"/>
    </row>
    <row r="17" spans="1:6" ht="15">
      <c r="A17" s="205">
        <v>324</v>
      </c>
      <c r="B17" s="204" t="s">
        <v>142</v>
      </c>
      <c r="C17" s="206">
        <v>0</v>
      </c>
      <c r="D17" s="206">
        <f t="shared" si="0"/>
        <v>0</v>
      </c>
      <c r="E17" s="212">
        <v>0</v>
      </c>
      <c r="F17" s="203"/>
    </row>
    <row r="18" spans="1:6" ht="15">
      <c r="A18" s="205">
        <v>329</v>
      </c>
      <c r="B18" s="204" t="s">
        <v>28</v>
      </c>
      <c r="C18" s="206">
        <v>930000</v>
      </c>
      <c r="D18" s="206">
        <f t="shared" si="0"/>
        <v>100000</v>
      </c>
      <c r="E18" s="212">
        <v>1030000</v>
      </c>
      <c r="F18" s="203"/>
    </row>
    <row r="19" spans="1:6" ht="15">
      <c r="A19" s="205">
        <v>34</v>
      </c>
      <c r="B19" s="204" t="s">
        <v>118</v>
      </c>
      <c r="C19" s="206">
        <v>1025000</v>
      </c>
      <c r="D19" s="206">
        <f t="shared" si="0"/>
        <v>192300</v>
      </c>
      <c r="E19" s="212">
        <v>1217300</v>
      </c>
      <c r="F19" s="203"/>
    </row>
    <row r="20" spans="1:6" ht="15">
      <c r="A20" s="205">
        <v>342</v>
      </c>
      <c r="B20" s="204" t="s">
        <v>53</v>
      </c>
      <c r="C20" s="206">
        <v>10000</v>
      </c>
      <c r="D20" s="206">
        <f t="shared" si="0"/>
        <v>0</v>
      </c>
      <c r="E20" s="212">
        <v>10000</v>
      </c>
      <c r="F20" s="203"/>
    </row>
    <row r="21" spans="1:6" ht="15">
      <c r="A21" s="205">
        <v>343</v>
      </c>
      <c r="B21" s="204" t="s">
        <v>30</v>
      </c>
      <c r="C21" s="206">
        <v>1015000</v>
      </c>
      <c r="D21" s="206">
        <f t="shared" si="0"/>
        <v>192300</v>
      </c>
      <c r="E21" s="212">
        <v>1207300</v>
      </c>
      <c r="F21" s="203"/>
    </row>
    <row r="22" spans="1:6" ht="15">
      <c r="A22" s="205">
        <v>37</v>
      </c>
      <c r="B22" s="204" t="s">
        <v>47</v>
      </c>
      <c r="C22" s="206">
        <v>140000</v>
      </c>
      <c r="D22" s="206">
        <f t="shared" si="0"/>
        <v>0</v>
      </c>
      <c r="E22" s="212">
        <v>140000</v>
      </c>
      <c r="F22" s="203"/>
    </row>
    <row r="23" spans="1:6" ht="15">
      <c r="A23" s="205">
        <v>372</v>
      </c>
      <c r="B23" s="204" t="s">
        <v>48</v>
      </c>
      <c r="C23" s="206">
        <v>140000</v>
      </c>
      <c r="D23" s="206">
        <f t="shared" si="0"/>
        <v>0</v>
      </c>
      <c r="E23" s="212">
        <v>140000</v>
      </c>
      <c r="F23" s="203"/>
    </row>
    <row r="24" spans="1:6" ht="15">
      <c r="A24" s="205">
        <v>38</v>
      </c>
      <c r="B24" s="204" t="s">
        <v>54</v>
      </c>
      <c r="C24" s="206">
        <v>0</v>
      </c>
      <c r="D24" s="206">
        <f t="shared" si="0"/>
        <v>0</v>
      </c>
      <c r="E24" s="212">
        <v>0</v>
      </c>
      <c r="F24" s="203"/>
    </row>
    <row r="25" spans="1:6" ht="15">
      <c r="A25" s="205">
        <v>383</v>
      </c>
      <c r="B25" s="204" t="s">
        <v>122</v>
      </c>
      <c r="C25" s="206">
        <v>0</v>
      </c>
      <c r="D25" s="206">
        <f t="shared" si="0"/>
        <v>0</v>
      </c>
      <c r="E25" s="212">
        <v>0</v>
      </c>
      <c r="F25" s="203"/>
    </row>
    <row r="26" spans="1:6" ht="15">
      <c r="A26" s="205">
        <v>4</v>
      </c>
      <c r="B26" s="204" t="s">
        <v>32</v>
      </c>
      <c r="C26" s="206">
        <v>1500000</v>
      </c>
      <c r="D26" s="206">
        <f t="shared" si="0"/>
        <v>219586</v>
      </c>
      <c r="E26" s="212">
        <v>1719586</v>
      </c>
      <c r="F26" s="203"/>
    </row>
    <row r="27" spans="1:6" ht="15">
      <c r="A27" s="205">
        <v>42</v>
      </c>
      <c r="B27" s="204" t="s">
        <v>143</v>
      </c>
      <c r="C27" s="206">
        <v>1130000</v>
      </c>
      <c r="D27" s="206">
        <f t="shared" si="0"/>
        <v>135000</v>
      </c>
      <c r="E27" s="213">
        <v>1265000</v>
      </c>
      <c r="F27" s="203"/>
    </row>
    <row r="28" spans="1:6" ht="15">
      <c r="A28" s="205">
        <v>421</v>
      </c>
      <c r="B28" s="204" t="s">
        <v>56</v>
      </c>
      <c r="C28" s="206">
        <v>0</v>
      </c>
      <c r="D28" s="206">
        <f t="shared" si="0"/>
        <v>0</v>
      </c>
      <c r="E28" s="212">
        <v>0</v>
      </c>
      <c r="F28" s="203"/>
    </row>
    <row r="29" spans="1:6" ht="15">
      <c r="A29" s="205">
        <v>422</v>
      </c>
      <c r="B29" s="204" t="s">
        <v>31</v>
      </c>
      <c r="C29" s="206">
        <v>880000</v>
      </c>
      <c r="D29" s="206">
        <f t="shared" si="0"/>
        <v>80000</v>
      </c>
      <c r="E29" s="212">
        <v>960000</v>
      </c>
      <c r="F29" s="203"/>
    </row>
    <row r="30" spans="1:6" ht="15">
      <c r="A30" s="205">
        <v>423</v>
      </c>
      <c r="B30" s="204" t="s">
        <v>50</v>
      </c>
      <c r="C30" s="206">
        <v>200000</v>
      </c>
      <c r="D30" s="206">
        <f t="shared" si="0"/>
        <v>55000</v>
      </c>
      <c r="E30" s="212">
        <v>255000</v>
      </c>
      <c r="F30" s="203"/>
    </row>
    <row r="31" spans="1:6" ht="19.5" customHeight="1">
      <c r="A31" s="209">
        <v>424</v>
      </c>
      <c r="B31" s="208" t="s">
        <v>57</v>
      </c>
      <c r="C31" s="215">
        <v>0</v>
      </c>
      <c r="D31" s="206">
        <f t="shared" si="0"/>
        <v>0</v>
      </c>
      <c r="E31" s="212">
        <v>0</v>
      </c>
      <c r="F31" s="203"/>
    </row>
    <row r="32" spans="1:6" ht="15">
      <c r="A32" s="205">
        <v>426</v>
      </c>
      <c r="B32" s="207" t="s">
        <v>58</v>
      </c>
      <c r="C32" s="206">
        <v>50000</v>
      </c>
      <c r="D32" s="206">
        <f t="shared" si="0"/>
        <v>0</v>
      </c>
      <c r="E32" s="212">
        <v>50000</v>
      </c>
      <c r="F32" s="203"/>
    </row>
    <row r="33" spans="1:6" ht="15">
      <c r="A33" s="205">
        <v>45</v>
      </c>
      <c r="B33" s="204" t="s">
        <v>59</v>
      </c>
      <c r="C33" s="206">
        <v>370000</v>
      </c>
      <c r="D33" s="206">
        <f t="shared" si="0"/>
        <v>84586</v>
      </c>
      <c r="E33" s="212">
        <v>454586</v>
      </c>
      <c r="F33" s="203"/>
    </row>
    <row r="34" spans="1:6" ht="15">
      <c r="A34" s="205">
        <v>451</v>
      </c>
      <c r="B34" s="204" t="s">
        <v>126</v>
      </c>
      <c r="C34" s="206">
        <v>300000</v>
      </c>
      <c r="D34" s="206">
        <f t="shared" si="0"/>
        <v>0</v>
      </c>
      <c r="E34" s="212">
        <v>300000</v>
      </c>
      <c r="F34" s="203"/>
    </row>
    <row r="35" spans="1:6" ht="15">
      <c r="A35" s="205">
        <v>452</v>
      </c>
      <c r="B35" s="207" t="s">
        <v>61</v>
      </c>
      <c r="C35" s="206">
        <v>20000</v>
      </c>
      <c r="D35" s="206">
        <f t="shared" si="0"/>
        <v>0</v>
      </c>
      <c r="E35" s="212">
        <v>20000</v>
      </c>
      <c r="F35" s="203"/>
    </row>
    <row r="36" spans="1:6" ht="15">
      <c r="A36" s="205">
        <v>453</v>
      </c>
      <c r="B36" s="207" t="s">
        <v>62</v>
      </c>
      <c r="C36" s="206">
        <v>0</v>
      </c>
      <c r="D36" s="206">
        <f t="shared" si="0"/>
        <v>0</v>
      </c>
      <c r="E36" s="212">
        <v>0</v>
      </c>
      <c r="F36" s="203"/>
    </row>
    <row r="37" spans="1:6" ht="15">
      <c r="A37" s="205">
        <v>454</v>
      </c>
      <c r="B37" s="208" t="s">
        <v>63</v>
      </c>
      <c r="C37" s="206">
        <v>50000</v>
      </c>
      <c r="D37" s="206">
        <f>E37-C37</f>
        <v>84586</v>
      </c>
      <c r="E37" s="212">
        <v>134586</v>
      </c>
      <c r="F37" s="203"/>
    </row>
    <row r="38" spans="1:6" ht="15">
      <c r="A38" s="205">
        <v>5</v>
      </c>
      <c r="B38" s="208" t="s">
        <v>64</v>
      </c>
      <c r="C38" s="206">
        <v>50000</v>
      </c>
      <c r="D38" s="206">
        <f t="shared" si="0"/>
        <v>0</v>
      </c>
      <c r="E38" s="212">
        <v>50000</v>
      </c>
      <c r="F38" s="203"/>
    </row>
    <row r="39" spans="1:6" ht="15">
      <c r="A39" s="205">
        <v>54</v>
      </c>
      <c r="B39" s="208" t="s">
        <v>64</v>
      </c>
      <c r="C39" s="206">
        <v>50000</v>
      </c>
      <c r="D39" s="206">
        <f t="shared" si="0"/>
        <v>0</v>
      </c>
      <c r="E39" s="212">
        <v>50000</v>
      </c>
      <c r="F39" s="203"/>
    </row>
    <row r="40" spans="1:6" ht="15">
      <c r="A40" s="205">
        <v>544</v>
      </c>
      <c r="B40" s="208" t="s">
        <v>64</v>
      </c>
      <c r="C40" s="206">
        <v>50000</v>
      </c>
      <c r="D40" s="206">
        <f t="shared" si="0"/>
        <v>0</v>
      </c>
      <c r="E40" s="212">
        <v>50000</v>
      </c>
      <c r="F40" s="203"/>
    </row>
    <row r="41" spans="1:6" ht="15">
      <c r="A41" s="205">
        <v>92</v>
      </c>
      <c r="B41" s="208" t="s">
        <v>65</v>
      </c>
      <c r="C41" s="206">
        <v>27000000</v>
      </c>
      <c r="D41" s="206">
        <f t="shared" si="0"/>
        <v>0</v>
      </c>
      <c r="E41" s="212">
        <v>27000000</v>
      </c>
      <c r="F41" s="203"/>
    </row>
    <row r="42" spans="1:6" ht="15">
      <c r="A42" s="205">
        <v>922</v>
      </c>
      <c r="B42" s="208" t="s">
        <v>66</v>
      </c>
      <c r="C42" s="206">
        <v>27000000</v>
      </c>
      <c r="D42" s="206">
        <f t="shared" si="0"/>
        <v>0</v>
      </c>
      <c r="E42" s="212">
        <v>27000000</v>
      </c>
      <c r="F42" s="203"/>
    </row>
    <row r="43" spans="1:6" ht="15">
      <c r="A43" s="211" t="s">
        <v>144</v>
      </c>
      <c r="B43" s="211"/>
      <c r="C43" s="210">
        <v>154331000</v>
      </c>
      <c r="D43" s="210">
        <f t="shared" si="0"/>
        <v>738450</v>
      </c>
      <c r="E43" s="210">
        <v>155069450</v>
      </c>
      <c r="F43" s="203"/>
    </row>
    <row r="44" spans="1:6" ht="15">
      <c r="A44" s="204"/>
      <c r="B44" s="204"/>
      <c r="C44" s="204"/>
      <c r="D44" s="204"/>
      <c r="E44" s="204"/>
      <c r="F44" s="203"/>
    </row>
    <row r="45" spans="1:6" ht="15">
      <c r="A45" s="214" t="s">
        <v>145</v>
      </c>
      <c r="B45" s="214"/>
      <c r="C45" s="214"/>
      <c r="D45" s="216"/>
      <c r="E45" s="214"/>
      <c r="F45" s="203"/>
    </row>
    <row r="46" spans="1:6" ht="30">
      <c r="A46" s="249" t="s">
        <v>37</v>
      </c>
      <c r="B46" s="250" t="s">
        <v>156</v>
      </c>
      <c r="C46" s="251"/>
      <c r="D46" s="252"/>
      <c r="E46" s="251"/>
      <c r="F46" s="203"/>
    </row>
    <row r="47" spans="1:6" ht="15">
      <c r="A47" s="204" t="s">
        <v>16</v>
      </c>
      <c r="B47" s="204" t="s">
        <v>17</v>
      </c>
      <c r="C47" s="217" t="s">
        <v>175</v>
      </c>
      <c r="D47" s="217" t="s">
        <v>133</v>
      </c>
      <c r="E47" s="217" t="s">
        <v>147</v>
      </c>
      <c r="F47" s="203"/>
    </row>
    <row r="48" spans="1:6" ht="15">
      <c r="A48" s="205">
        <v>3</v>
      </c>
      <c r="B48" s="204" t="s">
        <v>140</v>
      </c>
      <c r="C48" s="206">
        <v>200000</v>
      </c>
      <c r="D48" s="206">
        <v>0</v>
      </c>
      <c r="E48" s="206">
        <v>200000</v>
      </c>
      <c r="F48" s="203"/>
    </row>
    <row r="49" spans="1:6" ht="15">
      <c r="A49" s="205">
        <v>31</v>
      </c>
      <c r="B49" s="204" t="s">
        <v>20</v>
      </c>
      <c r="C49" s="206">
        <v>200000</v>
      </c>
      <c r="D49" s="206">
        <v>0</v>
      </c>
      <c r="E49" s="206">
        <v>200000</v>
      </c>
      <c r="F49" s="203"/>
    </row>
    <row r="50" spans="1:6" ht="15">
      <c r="A50" s="205">
        <v>311</v>
      </c>
      <c r="B50" s="204" t="s">
        <v>116</v>
      </c>
      <c r="C50" s="206">
        <v>171674</v>
      </c>
      <c r="D50" s="206">
        <v>0</v>
      </c>
      <c r="E50" s="206">
        <v>171674</v>
      </c>
      <c r="F50" s="203"/>
    </row>
    <row r="51" spans="1:6" ht="15">
      <c r="A51" s="205">
        <v>313</v>
      </c>
      <c r="B51" s="204" t="s">
        <v>23</v>
      </c>
      <c r="C51" s="206">
        <v>28326</v>
      </c>
      <c r="D51" s="206">
        <v>0</v>
      </c>
      <c r="E51" s="206">
        <v>28326</v>
      </c>
      <c r="F51" s="203"/>
    </row>
    <row r="52" spans="1:6" ht="15">
      <c r="A52" s="211" t="s">
        <v>144</v>
      </c>
      <c r="B52" s="204"/>
      <c r="C52" s="210">
        <v>200000</v>
      </c>
      <c r="D52" s="210">
        <v>0</v>
      </c>
      <c r="E52" s="210">
        <v>200000</v>
      </c>
      <c r="F52" s="203"/>
    </row>
    <row r="53" spans="1:6" ht="15">
      <c r="A53" s="253" t="s">
        <v>37</v>
      </c>
      <c r="B53" s="254" t="s">
        <v>164</v>
      </c>
      <c r="C53" s="255"/>
      <c r="D53" s="255"/>
      <c r="E53" s="255"/>
      <c r="F53" s="203"/>
    </row>
    <row r="54" spans="1:6" ht="15">
      <c r="A54" s="204" t="s">
        <v>16</v>
      </c>
      <c r="B54" s="204" t="s">
        <v>17</v>
      </c>
      <c r="C54" s="217" t="s">
        <v>175</v>
      </c>
      <c r="D54" s="217" t="s">
        <v>133</v>
      </c>
      <c r="E54" s="217" t="s">
        <v>147</v>
      </c>
      <c r="F54" s="203"/>
    </row>
    <row r="55" spans="1:6" ht="15">
      <c r="A55" s="205">
        <v>3</v>
      </c>
      <c r="B55" s="204" t="s">
        <v>140</v>
      </c>
      <c r="C55" s="206">
        <v>814000</v>
      </c>
      <c r="D55" s="206">
        <v>0</v>
      </c>
      <c r="E55" s="206">
        <v>814000</v>
      </c>
      <c r="F55" s="203"/>
    </row>
    <row r="56" spans="1:6" ht="15">
      <c r="A56" s="205">
        <v>32</v>
      </c>
      <c r="B56" s="204" t="s">
        <v>24</v>
      </c>
      <c r="C56" s="206">
        <v>814000</v>
      </c>
      <c r="D56" s="206">
        <v>0</v>
      </c>
      <c r="E56" s="206">
        <v>814000</v>
      </c>
      <c r="F56" s="203"/>
    </row>
    <row r="57" spans="1:6" ht="15">
      <c r="A57" s="205">
        <v>323</v>
      </c>
      <c r="B57" s="204" t="s">
        <v>27</v>
      </c>
      <c r="C57" s="206">
        <v>814000</v>
      </c>
      <c r="D57" s="206">
        <v>0</v>
      </c>
      <c r="E57" s="206">
        <v>814000</v>
      </c>
      <c r="F57" s="203"/>
    </row>
    <row r="58" spans="1:6" ht="15">
      <c r="A58" s="205">
        <v>4</v>
      </c>
      <c r="B58" s="207" t="s">
        <v>32</v>
      </c>
      <c r="C58" s="206">
        <v>1774705</v>
      </c>
      <c r="D58" s="206">
        <v>0</v>
      </c>
      <c r="E58" s="206">
        <v>1774705</v>
      </c>
      <c r="F58" s="203"/>
    </row>
    <row r="59" spans="1:6" ht="19.5" customHeight="1">
      <c r="A59" s="209">
        <v>42</v>
      </c>
      <c r="B59" s="208" t="s">
        <v>33</v>
      </c>
      <c r="C59" s="215">
        <v>1774705</v>
      </c>
      <c r="D59" s="215">
        <v>0</v>
      </c>
      <c r="E59" s="215">
        <v>1774705</v>
      </c>
      <c r="F59" s="203"/>
    </row>
    <row r="60" spans="1:6" ht="15">
      <c r="A60" s="205">
        <v>422</v>
      </c>
      <c r="B60" s="207" t="s">
        <v>31</v>
      </c>
      <c r="C60" s="206">
        <v>1774705</v>
      </c>
      <c r="D60" s="206">
        <v>0</v>
      </c>
      <c r="E60" s="206">
        <v>1774705</v>
      </c>
      <c r="F60" s="203"/>
    </row>
    <row r="61" spans="1:6" ht="15">
      <c r="A61" s="211" t="s">
        <v>144</v>
      </c>
      <c r="B61" s="204"/>
      <c r="C61" s="210">
        <v>2588705</v>
      </c>
      <c r="D61" s="210">
        <v>0</v>
      </c>
      <c r="E61" s="210">
        <v>2588705</v>
      </c>
      <c r="F61" s="203"/>
    </row>
    <row r="62" spans="1:6" ht="15">
      <c r="A62" s="204"/>
      <c r="B62" s="204"/>
      <c r="C62" s="206"/>
      <c r="D62" s="204"/>
      <c r="E62" s="206"/>
      <c r="F62" s="203"/>
    </row>
    <row r="63" spans="1:6" ht="15">
      <c r="A63" s="336" t="s">
        <v>158</v>
      </c>
      <c r="B63" s="337"/>
      <c r="C63" s="214"/>
      <c r="D63" s="214"/>
      <c r="E63" s="214"/>
      <c r="F63" s="203"/>
    </row>
    <row r="64" spans="1:6" ht="15">
      <c r="A64" s="256" t="s">
        <v>37</v>
      </c>
      <c r="B64" s="257" t="s">
        <v>163</v>
      </c>
      <c r="C64" s="258"/>
      <c r="D64" s="258"/>
      <c r="E64" s="258"/>
      <c r="F64" s="203"/>
    </row>
    <row r="65" spans="1:6" ht="15">
      <c r="A65" s="204" t="s">
        <v>16</v>
      </c>
      <c r="B65" s="204" t="s">
        <v>17</v>
      </c>
      <c r="C65" s="217" t="s">
        <v>175</v>
      </c>
      <c r="D65" s="217" t="s">
        <v>133</v>
      </c>
      <c r="E65" s="217" t="s">
        <v>147</v>
      </c>
      <c r="F65" s="203"/>
    </row>
    <row r="66" spans="1:6" ht="15">
      <c r="A66" s="205">
        <v>3</v>
      </c>
      <c r="B66" s="204" t="s">
        <v>140</v>
      </c>
      <c r="C66" s="206">
        <v>850000</v>
      </c>
      <c r="D66" s="206">
        <f>E66-C66</f>
        <v>-350000</v>
      </c>
      <c r="E66" s="206">
        <v>500000</v>
      </c>
      <c r="F66" s="203"/>
    </row>
    <row r="67" spans="1:6" ht="15">
      <c r="A67" s="205">
        <v>32</v>
      </c>
      <c r="B67" s="204" t="s">
        <v>24</v>
      </c>
      <c r="C67" s="206">
        <v>850000</v>
      </c>
      <c r="D67" s="206">
        <f>E67-C67</f>
        <v>-350000</v>
      </c>
      <c r="E67" s="206">
        <v>500000</v>
      </c>
      <c r="F67" s="203"/>
    </row>
    <row r="68" spans="1:6" ht="15">
      <c r="A68" s="205">
        <v>322</v>
      </c>
      <c r="B68" s="204" t="s">
        <v>26</v>
      </c>
      <c r="C68" s="206">
        <v>650000</v>
      </c>
      <c r="D68" s="206">
        <f>E68-C68</f>
        <v>-200000</v>
      </c>
      <c r="E68" s="206">
        <v>450000</v>
      </c>
      <c r="F68" s="203"/>
    </row>
    <row r="69" spans="1:6" ht="15">
      <c r="A69" s="205">
        <v>323</v>
      </c>
      <c r="B69" s="204" t="s">
        <v>27</v>
      </c>
      <c r="C69" s="206">
        <v>200000</v>
      </c>
      <c r="D69" s="206">
        <f>E69-C69</f>
        <v>-150000</v>
      </c>
      <c r="E69" s="206">
        <v>50000</v>
      </c>
      <c r="F69" s="203"/>
    </row>
    <row r="70" spans="1:6" ht="15">
      <c r="A70" s="211" t="s">
        <v>144</v>
      </c>
      <c r="B70" s="204"/>
      <c r="C70" s="210">
        <v>850000</v>
      </c>
      <c r="D70" s="206">
        <f>E70-C70</f>
        <v>-350000</v>
      </c>
      <c r="E70" s="210">
        <v>500000</v>
      </c>
      <c r="F70" s="203"/>
    </row>
    <row r="71" spans="1:6" ht="15">
      <c r="A71" s="204"/>
      <c r="B71" s="204"/>
      <c r="C71" s="206"/>
      <c r="D71" s="204"/>
      <c r="E71" s="206"/>
      <c r="F71" s="203"/>
    </row>
    <row r="72" spans="1:6" ht="30">
      <c r="A72" s="259" t="s">
        <v>37</v>
      </c>
      <c r="B72" s="260" t="s">
        <v>159</v>
      </c>
      <c r="C72" s="261"/>
      <c r="D72" s="261"/>
      <c r="E72" s="261"/>
      <c r="F72" s="203"/>
    </row>
    <row r="73" spans="1:6" ht="15">
      <c r="A73" s="204" t="s">
        <v>16</v>
      </c>
      <c r="B73" s="204" t="s">
        <v>17</v>
      </c>
      <c r="C73" s="217" t="s">
        <v>175</v>
      </c>
      <c r="D73" s="217" t="s">
        <v>133</v>
      </c>
      <c r="E73" s="217" t="s">
        <v>147</v>
      </c>
      <c r="F73" s="203"/>
    </row>
    <row r="74" spans="1:6" ht="15">
      <c r="A74" s="205">
        <v>3</v>
      </c>
      <c r="B74" s="204" t="s">
        <v>140</v>
      </c>
      <c r="C74" s="206">
        <v>600000</v>
      </c>
      <c r="D74" s="206">
        <f>E74-C74</f>
        <v>350000</v>
      </c>
      <c r="E74" s="206">
        <v>950000</v>
      </c>
      <c r="F74" s="203"/>
    </row>
    <row r="75" spans="1:6" ht="15">
      <c r="A75" s="205">
        <v>32</v>
      </c>
      <c r="B75" s="204" t="s">
        <v>24</v>
      </c>
      <c r="C75" s="206">
        <v>600000</v>
      </c>
      <c r="D75" s="206">
        <f>E75-C75</f>
        <v>350000</v>
      </c>
      <c r="E75" s="206">
        <v>950000</v>
      </c>
      <c r="F75" s="203"/>
    </row>
    <row r="76" spans="1:6" ht="15">
      <c r="A76" s="205">
        <v>322</v>
      </c>
      <c r="B76" s="204" t="s">
        <v>26</v>
      </c>
      <c r="C76" s="206">
        <v>600000</v>
      </c>
      <c r="D76" s="206">
        <f>E76-C76</f>
        <v>350000</v>
      </c>
      <c r="E76" s="206">
        <v>950000</v>
      </c>
      <c r="F76" s="203"/>
    </row>
    <row r="77" spans="1:6" ht="15">
      <c r="A77" s="211" t="s">
        <v>144</v>
      </c>
      <c r="B77" s="204"/>
      <c r="C77" s="210">
        <v>600000</v>
      </c>
      <c r="D77" s="206">
        <f>E77-C77</f>
        <v>350000</v>
      </c>
      <c r="E77" s="210">
        <v>950000</v>
      </c>
      <c r="F77" s="203"/>
    </row>
    <row r="78" spans="1:6" ht="15">
      <c r="A78" s="211"/>
      <c r="B78" s="204"/>
      <c r="C78" s="210"/>
      <c r="D78" s="210"/>
      <c r="E78" s="210"/>
      <c r="F78" s="203"/>
    </row>
    <row r="79" spans="1:6" ht="15">
      <c r="A79" s="262" t="s">
        <v>37</v>
      </c>
      <c r="B79" s="263" t="s">
        <v>187</v>
      </c>
      <c r="C79" s="264"/>
      <c r="D79" s="264"/>
      <c r="E79" s="264"/>
      <c r="F79" s="203"/>
    </row>
    <row r="80" spans="1:6" ht="15">
      <c r="A80" s="204" t="s">
        <v>16</v>
      </c>
      <c r="B80" s="204" t="s">
        <v>17</v>
      </c>
      <c r="C80" s="217" t="s">
        <v>175</v>
      </c>
      <c r="D80" s="217" t="s">
        <v>133</v>
      </c>
      <c r="E80" s="217" t="s">
        <v>147</v>
      </c>
      <c r="F80" s="203"/>
    </row>
    <row r="81" spans="1:6" ht="15">
      <c r="A81" s="205">
        <v>3</v>
      </c>
      <c r="B81" s="204" t="s">
        <v>140</v>
      </c>
      <c r="C81" s="206">
        <v>0</v>
      </c>
      <c r="D81" s="206">
        <f aca="true" t="shared" si="1" ref="D81:D86">E81-C81</f>
        <v>3253436</v>
      </c>
      <c r="E81" s="206">
        <v>3253436</v>
      </c>
      <c r="F81" s="203"/>
    </row>
    <row r="82" spans="1:6" ht="15">
      <c r="A82" s="205">
        <v>31</v>
      </c>
      <c r="B82" s="204" t="s">
        <v>20</v>
      </c>
      <c r="C82" s="206">
        <v>0</v>
      </c>
      <c r="D82" s="206">
        <f t="shared" si="1"/>
        <v>418262</v>
      </c>
      <c r="E82" s="206">
        <v>418262</v>
      </c>
      <c r="F82" s="203"/>
    </row>
    <row r="83" spans="1:6" ht="15">
      <c r="A83" s="205">
        <v>311</v>
      </c>
      <c r="B83" s="204" t="s">
        <v>116</v>
      </c>
      <c r="C83" s="206">
        <v>0</v>
      </c>
      <c r="D83" s="206">
        <f t="shared" si="1"/>
        <v>418262</v>
      </c>
      <c r="E83" s="206">
        <v>418262</v>
      </c>
      <c r="F83" s="203"/>
    </row>
    <row r="84" spans="1:6" ht="15">
      <c r="A84" s="205">
        <v>32</v>
      </c>
      <c r="B84" s="204" t="s">
        <v>24</v>
      </c>
      <c r="C84" s="206">
        <v>0</v>
      </c>
      <c r="D84" s="206">
        <f t="shared" si="1"/>
        <v>2835174</v>
      </c>
      <c r="E84" s="206">
        <v>2835174</v>
      </c>
      <c r="F84" s="203"/>
    </row>
    <row r="85" spans="1:6" ht="15">
      <c r="A85" s="205">
        <v>322</v>
      </c>
      <c r="B85" s="204" t="s">
        <v>26</v>
      </c>
      <c r="C85" s="206">
        <v>0</v>
      </c>
      <c r="D85" s="206">
        <f t="shared" si="1"/>
        <v>2835174</v>
      </c>
      <c r="E85" s="206">
        <v>2835174</v>
      </c>
      <c r="F85" s="203"/>
    </row>
    <row r="86" spans="1:6" ht="15">
      <c r="A86" s="211" t="s">
        <v>144</v>
      </c>
      <c r="B86" s="204"/>
      <c r="C86" s="210">
        <v>0</v>
      </c>
      <c r="D86" s="210">
        <f t="shared" si="1"/>
        <v>3253436</v>
      </c>
      <c r="E86" s="210">
        <v>3253436</v>
      </c>
      <c r="F86" s="203"/>
    </row>
    <row r="87" spans="1:6" ht="15">
      <c r="A87" s="336"/>
      <c r="B87" s="337"/>
      <c r="C87" s="214"/>
      <c r="D87" s="214"/>
      <c r="E87" s="214"/>
      <c r="F87" s="203"/>
    </row>
    <row r="88" spans="1:6" ht="15">
      <c r="A88" s="218"/>
      <c r="B88" s="218" t="s">
        <v>146</v>
      </c>
      <c r="C88" s="219">
        <v>158569705</v>
      </c>
      <c r="D88" s="219">
        <v>3991886</v>
      </c>
      <c r="E88" s="219">
        <v>162561591</v>
      </c>
      <c r="F88" s="203"/>
    </row>
    <row r="89" spans="1:6" ht="15">
      <c r="A89" s="203"/>
      <c r="B89" s="203"/>
      <c r="C89" s="203"/>
      <c r="D89" s="203"/>
      <c r="E89" s="203"/>
      <c r="F89" s="203"/>
    </row>
  </sheetData>
  <sheetProtection/>
  <mergeCells count="5">
    <mergeCell ref="A1:C1"/>
    <mergeCell ref="A2:C2"/>
    <mergeCell ref="A4:F4"/>
    <mergeCell ref="A63:B63"/>
    <mergeCell ref="A87:B8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2022-09-29T16:14:24Z</cp:lastPrinted>
  <dcterms:created xsi:type="dcterms:W3CDTF">2013-09-11T11:00:21Z</dcterms:created>
  <dcterms:modified xsi:type="dcterms:W3CDTF">2022-09-29T16:40:45Z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